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W:\H\Aires\Statistika\"/>
    </mc:Choice>
  </mc:AlternateContent>
  <bookViews>
    <workbookView xWindow="120" yWindow="195" windowWidth="19020" windowHeight="1305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Sheet1!$A$1:$R$122</definedName>
  </definedNames>
  <calcPr calcId="152511"/>
</workbook>
</file>

<file path=xl/calcChain.xml><?xml version="1.0" encoding="utf-8"?>
<calcChain xmlns="http://schemas.openxmlformats.org/spreadsheetml/2006/main">
  <c r="S103" i="1" l="1"/>
  <c r="S98" i="1"/>
  <c r="S92" i="1"/>
  <c r="S86" i="1"/>
  <c r="S82" i="1"/>
  <c r="S80" i="1"/>
  <c r="S76" i="1"/>
  <c r="S66" i="1"/>
  <c r="S62" i="1"/>
  <c r="S48" i="1"/>
  <c r="S44" i="1"/>
  <c r="S30" i="1"/>
  <c r="S26" i="1"/>
  <c r="S22" i="1"/>
  <c r="S16" i="1"/>
  <c r="S12" i="1"/>
  <c r="S8" i="1"/>
  <c r="S4" i="1"/>
  <c r="S108" i="1" l="1"/>
  <c r="R94" i="1"/>
  <c r="Q94" i="1"/>
  <c r="Q105" i="1" l="1"/>
  <c r="Q103" i="1"/>
  <c r="P103" i="1"/>
  <c r="O103" i="1"/>
  <c r="N103" i="1"/>
  <c r="L103" i="1"/>
  <c r="M103" i="1" s="1"/>
  <c r="K103" i="1"/>
  <c r="M96" i="1"/>
  <c r="I96" i="1"/>
  <c r="E96" i="1"/>
  <c r="E95" i="1"/>
  <c r="M95" i="1" s="1"/>
  <c r="M94" i="1"/>
  <c r="I94" i="1"/>
  <c r="E94" i="1"/>
  <c r="L92" i="1"/>
  <c r="K92" i="1"/>
  <c r="J92" i="1"/>
  <c r="H92" i="1"/>
  <c r="G92" i="1"/>
  <c r="F92" i="1"/>
  <c r="I92" i="1" s="1"/>
  <c r="D92" i="1"/>
  <c r="C92" i="1"/>
  <c r="B92" i="1"/>
  <c r="M90" i="1"/>
  <c r="I90" i="1"/>
  <c r="E90" i="1"/>
  <c r="R90" i="1" s="1"/>
  <c r="M88" i="1"/>
  <c r="I88" i="1"/>
  <c r="R88" i="1" s="1"/>
  <c r="E88" i="1"/>
  <c r="L86" i="1"/>
  <c r="K86" i="1"/>
  <c r="J86" i="1"/>
  <c r="H86" i="1"/>
  <c r="G86" i="1"/>
  <c r="F86" i="1"/>
  <c r="I86" i="1" s="1"/>
  <c r="D86" i="1"/>
  <c r="C86" i="1"/>
  <c r="B86" i="1"/>
  <c r="Q84" i="1"/>
  <c r="P82" i="1"/>
  <c r="O82" i="1"/>
  <c r="N82" i="1"/>
  <c r="L48" i="1"/>
  <c r="K48" i="1"/>
  <c r="J48" i="1"/>
  <c r="H48" i="1"/>
  <c r="G48" i="1"/>
  <c r="F48" i="1"/>
  <c r="D48" i="1"/>
  <c r="C48" i="1"/>
  <c r="B48" i="1"/>
  <c r="R103" i="1" l="1"/>
  <c r="R96" i="1"/>
  <c r="E92" i="1"/>
  <c r="M92" i="1"/>
  <c r="R92" i="1" s="1"/>
  <c r="M86" i="1"/>
  <c r="E86" i="1"/>
  <c r="R86" i="1" s="1"/>
  <c r="Q82" i="1"/>
  <c r="R82" i="1" s="1"/>
  <c r="L44" i="1"/>
  <c r="K44" i="1"/>
  <c r="J44" i="1"/>
  <c r="H44" i="1"/>
  <c r="G44" i="1"/>
  <c r="F44" i="1"/>
  <c r="D44" i="1"/>
  <c r="C44" i="1"/>
  <c r="B44" i="1"/>
  <c r="M78" i="1" l="1"/>
  <c r="I78" i="1"/>
  <c r="E78" i="1"/>
  <c r="L76" i="1"/>
  <c r="K76" i="1"/>
  <c r="J76" i="1"/>
  <c r="M76" i="1" s="1"/>
  <c r="H76" i="1"/>
  <c r="G76" i="1"/>
  <c r="F76" i="1"/>
  <c r="I76" i="1" s="1"/>
  <c r="D76" i="1"/>
  <c r="C76" i="1"/>
  <c r="B76" i="1"/>
  <c r="E76" i="1" s="1"/>
  <c r="M74" i="1"/>
  <c r="I74" i="1"/>
  <c r="E74" i="1"/>
  <c r="M72" i="1"/>
  <c r="I72" i="1"/>
  <c r="E72" i="1"/>
  <c r="M70" i="1"/>
  <c r="I70" i="1"/>
  <c r="E70" i="1"/>
  <c r="M68" i="1"/>
  <c r="I68" i="1"/>
  <c r="E68" i="1"/>
  <c r="L66" i="1"/>
  <c r="K66" i="1"/>
  <c r="J66" i="1"/>
  <c r="H66" i="1"/>
  <c r="G66" i="1"/>
  <c r="F66" i="1"/>
  <c r="D66" i="1"/>
  <c r="C66" i="1"/>
  <c r="B66" i="1"/>
  <c r="M64" i="1"/>
  <c r="I64" i="1"/>
  <c r="E64" i="1"/>
  <c r="L62" i="1"/>
  <c r="K62" i="1"/>
  <c r="J62" i="1"/>
  <c r="H62" i="1"/>
  <c r="G62" i="1"/>
  <c r="F62" i="1"/>
  <c r="D62" i="1"/>
  <c r="C62" i="1"/>
  <c r="B62" i="1"/>
  <c r="M60" i="1"/>
  <c r="I60" i="1"/>
  <c r="E60" i="1"/>
  <c r="M58" i="1"/>
  <c r="I58" i="1"/>
  <c r="E58" i="1"/>
  <c r="M56" i="1"/>
  <c r="I56" i="1"/>
  <c r="E56" i="1"/>
  <c r="M54" i="1"/>
  <c r="I54" i="1"/>
  <c r="E54" i="1"/>
  <c r="M52" i="1"/>
  <c r="I52" i="1"/>
  <c r="E52" i="1"/>
  <c r="M50" i="1"/>
  <c r="I50" i="1"/>
  <c r="E50" i="1"/>
  <c r="R74" i="1" l="1"/>
  <c r="R72" i="1"/>
  <c r="I66" i="1"/>
  <c r="E66" i="1"/>
  <c r="R70" i="1"/>
  <c r="M66" i="1"/>
  <c r="R68" i="1"/>
  <c r="I62" i="1"/>
  <c r="E62" i="1"/>
  <c r="R60" i="1"/>
  <c r="R58" i="1"/>
  <c r="R56" i="1"/>
  <c r="R54" i="1"/>
  <c r="R52" i="1"/>
  <c r="R50" i="1"/>
  <c r="R76" i="1"/>
  <c r="M62" i="1"/>
  <c r="R62" i="1" s="1"/>
  <c r="I48" i="1"/>
  <c r="E48" i="1"/>
  <c r="M48" i="1"/>
  <c r="R66" i="1" l="1"/>
  <c r="R48" i="1"/>
  <c r="P44" i="1"/>
  <c r="O44" i="1"/>
  <c r="N44" i="1"/>
  <c r="Q44" i="1" l="1"/>
  <c r="Q46" i="1" l="1"/>
  <c r="L30" i="1"/>
  <c r="K30" i="1"/>
  <c r="J30" i="1"/>
  <c r="H30" i="1"/>
  <c r="G30" i="1"/>
  <c r="F30" i="1"/>
  <c r="D30" i="1"/>
  <c r="C30" i="1"/>
  <c r="B30" i="1"/>
  <c r="Q42" i="1" l="1"/>
  <c r="R42" i="1" s="1"/>
  <c r="L12" i="1" l="1"/>
  <c r="L8" i="1"/>
  <c r="L26" i="1" l="1"/>
  <c r="M34" i="1"/>
  <c r="B26" i="1" l="1"/>
  <c r="C26" i="1"/>
  <c r="D26" i="1"/>
  <c r="F26" i="1"/>
  <c r="G26" i="1"/>
  <c r="H26" i="1"/>
  <c r="J26" i="1"/>
  <c r="K26" i="1"/>
  <c r="B22" i="1"/>
  <c r="C22" i="1"/>
  <c r="D22" i="1"/>
  <c r="F22" i="1"/>
  <c r="G22" i="1"/>
  <c r="H22" i="1"/>
  <c r="J22" i="1"/>
  <c r="K22" i="1"/>
  <c r="L22" i="1"/>
  <c r="B12" i="1"/>
  <c r="C12" i="1"/>
  <c r="D12" i="1"/>
  <c r="F12" i="1"/>
  <c r="G12" i="1"/>
  <c r="H12" i="1"/>
  <c r="J12" i="1"/>
  <c r="K12" i="1"/>
  <c r="N12" i="1"/>
  <c r="O12" i="1"/>
  <c r="P12" i="1"/>
  <c r="P80" i="1" s="1"/>
  <c r="P98" i="1" s="1"/>
  <c r="B16" i="1"/>
  <c r="C16" i="1"/>
  <c r="D16" i="1"/>
  <c r="F16" i="1"/>
  <c r="G16" i="1"/>
  <c r="H16" i="1"/>
  <c r="J16" i="1"/>
  <c r="K16" i="1"/>
  <c r="L16" i="1"/>
  <c r="B8" i="1"/>
  <c r="C8" i="1"/>
  <c r="D8" i="1"/>
  <c r="F8" i="1"/>
  <c r="G8" i="1"/>
  <c r="H8" i="1"/>
  <c r="J8" i="1"/>
  <c r="K8" i="1"/>
  <c r="B4" i="1"/>
  <c r="C4" i="1"/>
  <c r="D4" i="1"/>
  <c r="D80" i="1" s="1"/>
  <c r="D98" i="1" s="1"/>
  <c r="F4" i="1"/>
  <c r="G4" i="1"/>
  <c r="G80" i="1" s="1"/>
  <c r="G98" i="1" s="1"/>
  <c r="H4" i="1"/>
  <c r="J4" i="1"/>
  <c r="K4" i="1"/>
  <c r="L4" i="1"/>
  <c r="L80" i="1" s="1"/>
  <c r="L98" i="1" s="1"/>
  <c r="N4" i="1"/>
  <c r="N80" i="1" s="1"/>
  <c r="O4" i="1"/>
  <c r="O80" i="1" s="1"/>
  <c r="O98" i="1" s="1"/>
  <c r="P4" i="1"/>
  <c r="E28" i="1"/>
  <c r="I28" i="1"/>
  <c r="M46" i="1"/>
  <c r="I46" i="1"/>
  <c r="E46" i="1"/>
  <c r="M40" i="1"/>
  <c r="I40" i="1"/>
  <c r="E40" i="1"/>
  <c r="M38" i="1"/>
  <c r="I38" i="1"/>
  <c r="E38" i="1"/>
  <c r="I34" i="1"/>
  <c r="E34" i="1"/>
  <c r="M32" i="1"/>
  <c r="I32" i="1"/>
  <c r="E32" i="1"/>
  <c r="M28" i="1"/>
  <c r="M24" i="1"/>
  <c r="I24" i="1"/>
  <c r="E24" i="1"/>
  <c r="M20" i="1"/>
  <c r="I20" i="1"/>
  <c r="E20" i="1"/>
  <c r="M18" i="1"/>
  <c r="I18" i="1"/>
  <c r="E18" i="1"/>
  <c r="Q14" i="1"/>
  <c r="M14" i="1"/>
  <c r="I14" i="1"/>
  <c r="E14" i="1"/>
  <c r="M10" i="1"/>
  <c r="I10" i="1"/>
  <c r="E10" i="1"/>
  <c r="Q6" i="1"/>
  <c r="M6" i="1"/>
  <c r="I6" i="1"/>
  <c r="E6" i="1"/>
  <c r="C80" i="1" l="1"/>
  <c r="C98" i="1" s="1"/>
  <c r="B80" i="1"/>
  <c r="K80" i="1"/>
  <c r="K98" i="1" s="1"/>
  <c r="H80" i="1"/>
  <c r="H98" i="1" s="1"/>
  <c r="F80" i="1"/>
  <c r="F98" i="1" s="1"/>
  <c r="J80" i="1"/>
  <c r="Q80" i="1"/>
  <c r="Q98" i="1" s="1"/>
  <c r="N98" i="1"/>
  <c r="I22" i="1"/>
  <c r="M12" i="1"/>
  <c r="Q4" i="1"/>
  <c r="M4" i="1"/>
  <c r="E36" i="1"/>
  <c r="E30" i="1"/>
  <c r="E4" i="1"/>
  <c r="I36" i="1"/>
  <c r="I4" i="1"/>
  <c r="E12" i="1"/>
  <c r="R40" i="1"/>
  <c r="Q12" i="1"/>
  <c r="I12" i="1"/>
  <c r="R20" i="1"/>
  <c r="R46" i="1"/>
  <c r="E44" i="1"/>
  <c r="M36" i="1"/>
  <c r="R38" i="1"/>
  <c r="M30" i="1"/>
  <c r="R34" i="1"/>
  <c r="I30" i="1"/>
  <c r="I26" i="1"/>
  <c r="E16" i="1"/>
  <c r="R18" i="1"/>
  <c r="E8" i="1"/>
  <c r="I16" i="1"/>
  <c r="M22" i="1"/>
  <c r="M26" i="1"/>
  <c r="I44" i="1"/>
  <c r="I8" i="1"/>
  <c r="M16" i="1"/>
  <c r="M44" i="1"/>
  <c r="R32" i="1"/>
  <c r="M8" i="1"/>
  <c r="E22" i="1"/>
  <c r="E26" i="1"/>
  <c r="E80" i="1" l="1"/>
  <c r="I98" i="1"/>
  <c r="I80" i="1"/>
  <c r="M80" i="1"/>
  <c r="B98" i="1"/>
  <c r="E98" i="1" s="1"/>
  <c r="J98" i="1"/>
  <c r="M98" i="1" s="1"/>
  <c r="R30" i="1"/>
  <c r="R8" i="1"/>
  <c r="R36" i="1"/>
  <c r="R4" i="1"/>
  <c r="R12" i="1"/>
  <c r="R44" i="1"/>
  <c r="R26" i="1"/>
  <c r="R22" i="1"/>
  <c r="R16" i="1"/>
  <c r="R80" i="1" l="1"/>
  <c r="R98" i="1" l="1"/>
  <c r="R108" i="1" s="1"/>
</calcChain>
</file>

<file path=xl/sharedStrings.xml><?xml version="1.0" encoding="utf-8"?>
<sst xmlns="http://schemas.openxmlformats.org/spreadsheetml/2006/main" count="77" uniqueCount="76">
  <si>
    <t>I</t>
  </si>
  <si>
    <t>II</t>
  </si>
  <si>
    <t>III</t>
  </si>
  <si>
    <t>I-III</t>
  </si>
  <si>
    <t>IV</t>
  </si>
  <si>
    <t>V</t>
  </si>
  <si>
    <t>VI</t>
  </si>
  <si>
    <t>IV-VI</t>
  </si>
  <si>
    <t>VII</t>
  </si>
  <si>
    <t>VIII</t>
  </si>
  <si>
    <t>IX</t>
  </si>
  <si>
    <t>VII-IX</t>
  </si>
  <si>
    <t>X</t>
  </si>
  <si>
    <t>XI</t>
  </si>
  <si>
    <t>XII</t>
  </si>
  <si>
    <t>X-XII</t>
  </si>
  <si>
    <t>I-XII</t>
  </si>
  <si>
    <t xml:space="preserve">osatähtsus </t>
  </si>
  <si>
    <t>õpilaste arvust</t>
  </si>
  <si>
    <t>Abja vald</t>
  </si>
  <si>
    <t>Abja Gümnaasium:</t>
  </si>
  <si>
    <t>Halliste vald</t>
  </si>
  <si>
    <t>Halliste Põhikool</t>
  </si>
  <si>
    <t>Karksi vald</t>
  </si>
  <si>
    <t>Kolga - Jaani vald</t>
  </si>
  <si>
    <t>Kolga - Jaani Põhikool</t>
  </si>
  <si>
    <t>Leie Põhikool</t>
  </si>
  <si>
    <t>Kõo vald</t>
  </si>
  <si>
    <t>Kõpu vald</t>
  </si>
  <si>
    <t>Kõpu Põhikool</t>
  </si>
  <si>
    <t>Olustvere Põhikool</t>
  </si>
  <si>
    <t>Suure-Jaani Gümnaasium</t>
  </si>
  <si>
    <t>Tarvastu vald</t>
  </si>
  <si>
    <t>Tarvastu Gümnaasium</t>
  </si>
  <si>
    <t>Kalmetu Põhikool</t>
  </si>
  <si>
    <t>Mõisaküla linn</t>
  </si>
  <si>
    <t>Mõisaküla Kool</t>
  </si>
  <si>
    <t>Viljandi linn</t>
  </si>
  <si>
    <t>Võhma linn</t>
  </si>
  <si>
    <t>Munitsipaalkoolid</t>
  </si>
  <si>
    <t>Ämmuste Kool</t>
  </si>
  <si>
    <t>Erakool</t>
  </si>
  <si>
    <t>Jaagu Lasteaed Põhikool</t>
  </si>
  <si>
    <t>Maakond kokku</t>
  </si>
  <si>
    <t>Viljandi Täiskasvanute G</t>
  </si>
  <si>
    <t>August Kitzbergi nimeline G</t>
  </si>
  <si>
    <t>Heimtali Põhikool</t>
  </si>
  <si>
    <t>Saarepeedi Kool</t>
  </si>
  <si>
    <t>Viiratsi Kool</t>
  </si>
  <si>
    <t>Viljandi Jakobsoni Kool</t>
  </si>
  <si>
    <t>Viljandi Kesklinna Kool</t>
  </si>
  <si>
    <t>Viljandi Paalalinna Kool</t>
  </si>
  <si>
    <t>Viljandi Gümnaasium</t>
  </si>
  <si>
    <t>H. erivajadustega laste koolid</t>
  </si>
  <si>
    <t>Riigigümnaasium</t>
  </si>
  <si>
    <t>Mittestatsionaarne õpe</t>
  </si>
  <si>
    <t>Üksikud õppeained</t>
  </si>
  <si>
    <t>Eksternõpe</t>
  </si>
  <si>
    <t>Holstre Kool</t>
  </si>
  <si>
    <t>Viljandi vald</t>
  </si>
  <si>
    <t>Suure-Jaani vald</t>
  </si>
  <si>
    <t>Suure-Jaani Kool</t>
  </si>
  <si>
    <t>Kildu õppekoht</t>
  </si>
  <si>
    <t>Sürgavere õppekoht</t>
  </si>
  <si>
    <t>Tääksi õppekoht</t>
  </si>
  <si>
    <t>Paistu kool</t>
  </si>
  <si>
    <t>Kaare Kool</t>
  </si>
  <si>
    <t>Lahmuse Kool</t>
  </si>
  <si>
    <t>Maakonna õpilased (sh mittestatsionaarne õpe)</t>
  </si>
  <si>
    <t>Võhma Kool</t>
  </si>
  <si>
    <t>Kirivere Kool</t>
  </si>
  <si>
    <t>Erakool Oja</t>
  </si>
  <si>
    <t>Õpilaste arv 2016/2017 õ.-a.</t>
  </si>
  <si>
    <t>(EHIS 16.09.2016)</t>
  </si>
  <si>
    <t>Õhtuse ja kaugõppevormi üldhariduskoolide õpilaste arv  2016/2017 õppeaastal</t>
  </si>
  <si>
    <t>Vaba Waldorfkool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</si>
</sst>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0"/>
      <name val="Arial"/>
      <charset val="186"/>
    </font>
    <font>
      <b/>
      <sz val="8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sz val="8"/>
      <color indexed="8"/>
      <name val="Arial"/>
      <family val="2"/>
      <charset val="186"/>
    </font>
    <font>
      <b/>
      <sz val="10"/>
      <name val="Arial"/>
      <family val="2"/>
      <charset val="186"/>
    </font>
    <font>
      <b/>
      <sz val="8"/>
      <color indexed="8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gray125">
        <bgColor indexed="9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4" fillId="0" borderId="0" xfId="0" applyFont="1"/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3" fillId="0" borderId="1" xfId="0" applyFont="1" applyBorder="1"/>
    <xf numFmtId="0" fontId="2" fillId="4" borderId="1" xfId="0" applyFont="1" applyFill="1" applyBorder="1" applyAlignment="1">
      <alignment horizontal="center"/>
    </xf>
    <xf numFmtId="0" fontId="0" fillId="0" borderId="1" xfId="0" applyBorder="1"/>
    <xf numFmtId="0" fontId="2" fillId="0" borderId="2" xfId="0" applyFont="1" applyFill="1" applyBorder="1" applyAlignment="1">
      <alignment horizontal="left" wrapText="1"/>
    </xf>
    <xf numFmtId="0" fontId="2" fillId="0" borderId="2" xfId="0" applyFont="1" applyBorder="1"/>
    <xf numFmtId="0" fontId="1" fillId="0" borderId="2" xfId="0" applyFont="1" applyBorder="1"/>
    <xf numFmtId="164" fontId="1" fillId="0" borderId="2" xfId="0" applyNumberFormat="1" applyFont="1" applyBorder="1"/>
    <xf numFmtId="164" fontId="1" fillId="0" borderId="2" xfId="0" applyNumberFormat="1" applyFont="1" applyFill="1" applyBorder="1" applyAlignment="1">
      <alignment horizontal="center"/>
    </xf>
    <xf numFmtId="2" fontId="1" fillId="0" borderId="2" xfId="0" applyNumberFormat="1" applyFont="1" applyBorder="1"/>
    <xf numFmtId="0" fontId="7" fillId="3" borderId="0" xfId="0" applyFont="1" applyFill="1" applyBorder="1"/>
    <xf numFmtId="0" fontId="8" fillId="1" borderId="0" xfId="0" applyFont="1" applyFill="1" applyBorder="1"/>
    <xf numFmtId="0" fontId="7" fillId="1" borderId="0" xfId="0" applyFont="1" applyFill="1" applyBorder="1"/>
    <xf numFmtId="0" fontId="2" fillId="0" borderId="1" xfId="0" applyFont="1" applyBorder="1" applyAlignment="1">
      <alignment wrapText="1"/>
    </xf>
    <xf numFmtId="0" fontId="2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10" fillId="0" borderId="1" xfId="0" applyFont="1" applyBorder="1"/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164" fontId="10" fillId="0" borderId="2" xfId="0" applyNumberFormat="1" applyFont="1" applyFill="1" applyBorder="1" applyAlignment="1">
      <alignment horizontal="center"/>
    </xf>
    <xf numFmtId="0" fontId="11" fillId="0" borderId="0" xfId="0" applyFont="1"/>
    <xf numFmtId="0" fontId="9" fillId="0" borderId="1" xfId="0" applyFont="1" applyBorder="1" applyAlignment="1">
      <alignment horizontal="center"/>
    </xf>
    <xf numFmtId="164" fontId="10" fillId="0" borderId="2" xfId="0" applyNumberFormat="1" applyFont="1" applyBorder="1"/>
    <xf numFmtId="0" fontId="9" fillId="4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0" fillId="0" borderId="1" xfId="0" applyFont="1" applyFill="1" applyBorder="1"/>
    <xf numFmtId="164" fontId="1" fillId="0" borderId="2" xfId="0" applyNumberFormat="1" applyFont="1" applyFill="1" applyBorder="1"/>
    <xf numFmtId="0" fontId="4" fillId="0" borderId="0" xfId="0" applyFont="1" applyFill="1"/>
    <xf numFmtId="0" fontId="2" fillId="0" borderId="1" xfId="0" applyFont="1" applyFill="1" applyBorder="1"/>
    <xf numFmtId="0" fontId="0" fillId="0" borderId="0" xfId="0" applyFill="1"/>
    <xf numFmtId="0" fontId="1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1" fillId="0" borderId="2" xfId="0" applyFont="1" applyFill="1" applyBorder="1"/>
    <xf numFmtId="0" fontId="13" fillId="0" borderId="0" xfId="0" applyFont="1"/>
    <xf numFmtId="0" fontId="10" fillId="0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" fillId="1" borderId="1" xfId="0" applyFont="1" applyFill="1" applyBorder="1"/>
    <xf numFmtId="0" fontId="5" fillId="1" borderId="1" xfId="0" applyFont="1" applyFill="1" applyBorder="1" applyAlignment="1">
      <alignment horizontal="center"/>
    </xf>
    <xf numFmtId="0" fontId="1" fillId="1" borderId="1" xfId="0" applyFont="1" applyFill="1" applyBorder="1" applyAlignment="1">
      <alignment horizontal="center"/>
    </xf>
    <xf numFmtId="0" fontId="12" fillId="1" borderId="1" xfId="0" applyFont="1" applyFill="1" applyBorder="1" applyAlignment="1">
      <alignment horizontal="center"/>
    </xf>
    <xf numFmtId="0" fontId="6" fillId="1" borderId="1" xfId="0" applyFont="1" applyFill="1" applyBorder="1" applyAlignment="1">
      <alignment horizontal="center"/>
    </xf>
    <xf numFmtId="0" fontId="9" fillId="1" borderId="1" xfId="0" applyFont="1" applyFill="1" applyBorder="1"/>
    <xf numFmtId="0" fontId="2" fillId="1" borderId="1" xfId="0" applyFont="1" applyFill="1" applyBorder="1" applyAlignment="1">
      <alignment horizontal="center"/>
    </xf>
    <xf numFmtId="0" fontId="9" fillId="1" borderId="1" xfId="0" applyFont="1" applyFill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arkvarakomplekti Office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2"/>
  <sheetViews>
    <sheetView tabSelected="1" zoomScale="178" zoomScaleNormal="178" zoomScaleSheetLayoutView="238" workbookViewId="0">
      <pane ySplit="1" topLeftCell="A2" activePane="bottomLeft" state="frozen"/>
      <selection pane="bottomLeft" activeCell="S1" sqref="S1"/>
    </sheetView>
  </sheetViews>
  <sheetFormatPr defaultRowHeight="12.75" x14ac:dyDescent="0.2"/>
  <cols>
    <col min="1" max="1" width="21.7109375" customWidth="1"/>
    <col min="2" max="2" width="5" customWidth="1"/>
    <col min="3" max="4" width="6" customWidth="1"/>
    <col min="5" max="5" width="6.28515625" customWidth="1"/>
    <col min="6" max="6" width="5.7109375" customWidth="1"/>
    <col min="7" max="7" width="6.28515625" customWidth="1"/>
    <col min="8" max="8" width="6.42578125" customWidth="1"/>
    <col min="9" max="9" width="6" customWidth="1"/>
    <col min="10" max="10" width="7" customWidth="1"/>
    <col min="11" max="11" width="6.85546875" customWidth="1"/>
    <col min="12" max="12" width="7.28515625" customWidth="1"/>
    <col min="13" max="13" width="9" customWidth="1"/>
    <col min="14" max="15" width="6" customWidth="1"/>
    <col min="16" max="16" width="6.28515625" customWidth="1"/>
    <col min="17" max="17" width="7.140625" customWidth="1"/>
    <col min="18" max="18" width="7.42578125" customWidth="1"/>
    <col min="19" max="19" width="9.140625" style="6"/>
  </cols>
  <sheetData>
    <row r="1" spans="1:19" x14ac:dyDescent="0.2">
      <c r="A1" s="1" t="s">
        <v>72</v>
      </c>
      <c r="B1" s="2" t="s">
        <v>0</v>
      </c>
      <c r="C1" s="2" t="s">
        <v>1</v>
      </c>
      <c r="D1" s="2" t="s">
        <v>2</v>
      </c>
      <c r="E1" s="3" t="s">
        <v>3</v>
      </c>
      <c r="F1" s="2" t="s">
        <v>4</v>
      </c>
      <c r="G1" s="2" t="s">
        <v>5</v>
      </c>
      <c r="H1" s="2" t="s">
        <v>6</v>
      </c>
      <c r="I1" s="3" t="s">
        <v>7</v>
      </c>
      <c r="J1" s="2" t="s">
        <v>8</v>
      </c>
      <c r="K1" s="2" t="s">
        <v>9</v>
      </c>
      <c r="L1" s="2" t="s">
        <v>10</v>
      </c>
      <c r="M1" s="3" t="s">
        <v>11</v>
      </c>
      <c r="N1" s="2" t="s">
        <v>12</v>
      </c>
      <c r="O1" s="2" t="s">
        <v>13</v>
      </c>
      <c r="P1" s="2" t="s">
        <v>14</v>
      </c>
      <c r="Q1" s="3" t="s">
        <v>15</v>
      </c>
      <c r="R1" s="3" t="s">
        <v>16</v>
      </c>
      <c r="S1" s="12" t="s">
        <v>17</v>
      </c>
    </row>
    <row r="2" spans="1:19" x14ac:dyDescent="0.2">
      <c r="A2" s="1" t="s">
        <v>73</v>
      </c>
      <c r="B2" s="2"/>
      <c r="C2" s="2"/>
      <c r="D2" s="2"/>
      <c r="E2" s="4"/>
      <c r="F2" s="2"/>
      <c r="G2" s="2"/>
      <c r="H2" s="2"/>
      <c r="I2" s="3"/>
      <c r="J2" s="2"/>
      <c r="K2" s="2"/>
      <c r="L2" s="2"/>
      <c r="M2" s="3"/>
      <c r="N2" s="2"/>
      <c r="O2" s="2"/>
      <c r="P2" s="2"/>
      <c r="Q2" s="3"/>
      <c r="R2" s="3"/>
      <c r="S2" s="13" t="s">
        <v>18</v>
      </c>
    </row>
    <row r="3" spans="1:19" x14ac:dyDescent="0.2">
      <c r="A3" s="5"/>
      <c r="B3" s="2"/>
      <c r="C3" s="2"/>
      <c r="D3" s="2"/>
      <c r="E3" s="4"/>
      <c r="F3" s="2"/>
      <c r="G3" s="2"/>
      <c r="H3" s="2"/>
      <c r="I3" s="3"/>
      <c r="J3" s="2"/>
      <c r="K3" s="2"/>
      <c r="L3" s="2"/>
      <c r="M3" s="3"/>
      <c r="N3" s="2"/>
      <c r="O3" s="2"/>
      <c r="P3" s="2"/>
      <c r="Q3" s="3"/>
      <c r="R3" s="3"/>
      <c r="S3" s="14"/>
    </row>
    <row r="4" spans="1:19" x14ac:dyDescent="0.2">
      <c r="A4" s="1" t="s">
        <v>19</v>
      </c>
      <c r="B4" s="3">
        <f t="shared" ref="B4:D4" si="0">B6</f>
        <v>14</v>
      </c>
      <c r="C4" s="3">
        <f t="shared" si="0"/>
        <v>14</v>
      </c>
      <c r="D4" s="3">
        <f t="shared" si="0"/>
        <v>19</v>
      </c>
      <c r="E4" s="3">
        <f>SUM(B4:D4)</f>
        <v>47</v>
      </c>
      <c r="F4" s="3">
        <f t="shared" ref="F4:H4" si="1">F6</f>
        <v>23</v>
      </c>
      <c r="G4" s="3">
        <f t="shared" si="1"/>
        <v>16</v>
      </c>
      <c r="H4" s="3">
        <f t="shared" si="1"/>
        <v>13</v>
      </c>
      <c r="I4" s="3">
        <f>SUM(F4:H4)</f>
        <v>52</v>
      </c>
      <c r="J4" s="3">
        <f t="shared" ref="J4:L4" si="2">J6</f>
        <v>25</v>
      </c>
      <c r="K4" s="3">
        <f t="shared" si="2"/>
        <v>9</v>
      </c>
      <c r="L4" s="3">
        <f t="shared" si="2"/>
        <v>15</v>
      </c>
      <c r="M4" s="3">
        <f>SUM(J4:L4)</f>
        <v>49</v>
      </c>
      <c r="N4" s="3">
        <f t="shared" ref="N4:P4" si="3">N6</f>
        <v>35</v>
      </c>
      <c r="O4" s="3">
        <f t="shared" si="3"/>
        <v>10</v>
      </c>
      <c r="P4" s="3">
        <f t="shared" si="3"/>
        <v>21</v>
      </c>
      <c r="Q4" s="3">
        <f>SUM(N4:P4)</f>
        <v>66</v>
      </c>
      <c r="R4" s="3">
        <f>Q4+M4+I4+E4</f>
        <v>214</v>
      </c>
      <c r="S4" s="15">
        <f>R4/5099*100</f>
        <v>4.1969013532065116</v>
      </c>
    </row>
    <row r="5" spans="1:19" x14ac:dyDescent="0.2">
      <c r="A5" s="5"/>
      <c r="B5" s="29"/>
      <c r="C5" s="29"/>
      <c r="D5" s="29"/>
      <c r="E5" s="3"/>
      <c r="F5" s="29"/>
      <c r="G5" s="29"/>
      <c r="H5" s="29"/>
      <c r="I5" s="3"/>
      <c r="J5" s="29"/>
      <c r="K5" s="29"/>
      <c r="L5" s="29"/>
      <c r="M5" s="3"/>
      <c r="N5" s="32"/>
      <c r="O5" s="32"/>
      <c r="P5" s="32"/>
      <c r="Q5" s="3"/>
      <c r="R5" s="3"/>
      <c r="S5" s="15"/>
    </row>
    <row r="6" spans="1:19" x14ac:dyDescent="0.2">
      <c r="A6" s="5" t="s">
        <v>20</v>
      </c>
      <c r="B6" s="2">
        <v>14</v>
      </c>
      <c r="C6" s="2">
        <v>14</v>
      </c>
      <c r="D6" s="2">
        <v>19</v>
      </c>
      <c r="E6" s="3">
        <f t="shared" ref="E6:E46" si="4">SUM(B6:D6)</f>
        <v>47</v>
      </c>
      <c r="F6" s="2">
        <v>23</v>
      </c>
      <c r="G6" s="2">
        <v>16</v>
      </c>
      <c r="H6" s="2">
        <v>13</v>
      </c>
      <c r="I6" s="3">
        <f t="shared" ref="I6:I46" si="5">SUM(F6:H6)</f>
        <v>52</v>
      </c>
      <c r="J6" s="2">
        <v>25</v>
      </c>
      <c r="K6" s="2">
        <v>9</v>
      </c>
      <c r="L6" s="2">
        <v>15</v>
      </c>
      <c r="M6" s="3">
        <f t="shared" ref="M6:M46" si="6">SUM(J6:L6)</f>
        <v>49</v>
      </c>
      <c r="N6" s="2">
        <v>35</v>
      </c>
      <c r="O6" s="2">
        <v>10</v>
      </c>
      <c r="P6" s="2">
        <v>21</v>
      </c>
      <c r="Q6" s="3">
        <f t="shared" ref="Q6:Q14" si="7">SUM(N6:P6)</f>
        <v>66</v>
      </c>
      <c r="R6" s="3"/>
      <c r="S6" s="15"/>
    </row>
    <row r="7" spans="1:19" x14ac:dyDescent="0.2">
      <c r="A7" s="5"/>
      <c r="B7" s="2"/>
      <c r="C7" s="2"/>
      <c r="D7" s="2"/>
      <c r="E7" s="3"/>
      <c r="F7" s="2"/>
      <c r="G7" s="2"/>
      <c r="H7" s="2"/>
      <c r="I7" s="3"/>
      <c r="J7" s="2"/>
      <c r="K7" s="2"/>
      <c r="L7" s="2"/>
      <c r="M7" s="3"/>
      <c r="N7" s="2"/>
      <c r="O7" s="2"/>
      <c r="P7" s="2"/>
      <c r="Q7" s="3"/>
      <c r="R7" s="3"/>
      <c r="S7" s="15"/>
    </row>
    <row r="8" spans="1:19" x14ac:dyDescent="0.2">
      <c r="A8" s="1" t="s">
        <v>21</v>
      </c>
      <c r="B8" s="3">
        <f t="shared" ref="B8:D8" si="8">B10</f>
        <v>8</v>
      </c>
      <c r="C8" s="3">
        <f t="shared" si="8"/>
        <v>11</v>
      </c>
      <c r="D8" s="3">
        <f t="shared" si="8"/>
        <v>6</v>
      </c>
      <c r="E8" s="3">
        <f t="shared" si="4"/>
        <v>25</v>
      </c>
      <c r="F8" s="3">
        <f>F10</f>
        <v>4</v>
      </c>
      <c r="G8" s="3">
        <f t="shared" ref="G8:H8" si="9">G10</f>
        <v>9</v>
      </c>
      <c r="H8" s="3">
        <f t="shared" si="9"/>
        <v>6</v>
      </c>
      <c r="I8" s="3">
        <f t="shared" si="5"/>
        <v>19</v>
      </c>
      <c r="J8" s="3">
        <f t="shared" ref="J8:K8" si="10">J10</f>
        <v>17</v>
      </c>
      <c r="K8" s="3">
        <f t="shared" si="10"/>
        <v>8</v>
      </c>
      <c r="L8" s="3">
        <f>L10</f>
        <v>8</v>
      </c>
      <c r="M8" s="3">
        <f t="shared" si="6"/>
        <v>33</v>
      </c>
      <c r="N8" s="3"/>
      <c r="O8" s="3"/>
      <c r="P8" s="3"/>
      <c r="Q8" s="3"/>
      <c r="R8" s="3">
        <f>SUM(M8+I8+E8)</f>
        <v>77</v>
      </c>
      <c r="S8" s="15">
        <f>R8/5099*100</f>
        <v>1.5101000196116887</v>
      </c>
    </row>
    <row r="9" spans="1:19" x14ac:dyDescent="0.2">
      <c r="A9" s="5"/>
      <c r="B9" s="29"/>
      <c r="C9" s="29"/>
      <c r="D9" s="29"/>
      <c r="E9" s="3"/>
      <c r="F9" s="29"/>
      <c r="G9" s="29"/>
      <c r="H9" s="29"/>
      <c r="I9" s="3"/>
      <c r="J9" s="29"/>
      <c r="K9" s="29"/>
      <c r="L9" s="29"/>
      <c r="M9" s="3"/>
      <c r="N9" s="3"/>
      <c r="O9" s="3"/>
      <c r="P9" s="3"/>
      <c r="Q9" s="3"/>
      <c r="R9" s="3"/>
      <c r="S9" s="15"/>
    </row>
    <row r="10" spans="1:19" x14ac:dyDescent="0.2">
      <c r="A10" s="5" t="s">
        <v>22</v>
      </c>
      <c r="B10" s="2">
        <v>8</v>
      </c>
      <c r="C10" s="2">
        <v>11</v>
      </c>
      <c r="D10" s="2">
        <v>6</v>
      </c>
      <c r="E10" s="3">
        <f t="shared" si="4"/>
        <v>25</v>
      </c>
      <c r="F10" s="2">
        <v>4</v>
      </c>
      <c r="G10" s="2">
        <v>9</v>
      </c>
      <c r="H10" s="2">
        <v>6</v>
      </c>
      <c r="I10" s="3">
        <f t="shared" si="5"/>
        <v>19</v>
      </c>
      <c r="J10" s="2">
        <v>17</v>
      </c>
      <c r="K10" s="2">
        <v>8</v>
      </c>
      <c r="L10" s="2">
        <v>8</v>
      </c>
      <c r="M10" s="3">
        <f t="shared" si="6"/>
        <v>33</v>
      </c>
      <c r="N10" s="2"/>
      <c r="O10" s="2"/>
      <c r="P10" s="2"/>
      <c r="Q10" s="3"/>
      <c r="R10" s="3"/>
      <c r="S10" s="15"/>
    </row>
    <row r="11" spans="1:19" x14ac:dyDescent="0.2">
      <c r="A11" s="5"/>
      <c r="B11" s="2"/>
      <c r="C11" s="2"/>
      <c r="D11" s="2"/>
      <c r="E11" s="3"/>
      <c r="F11" s="2"/>
      <c r="G11" s="2"/>
      <c r="H11" s="2"/>
      <c r="I11" s="3"/>
      <c r="J11" s="2"/>
      <c r="K11" s="2"/>
      <c r="L11" s="2"/>
      <c r="M11" s="3"/>
      <c r="N11" s="2"/>
      <c r="O11" s="2"/>
      <c r="P11" s="2"/>
      <c r="Q11" s="3"/>
      <c r="R11" s="3"/>
      <c r="S11" s="15"/>
    </row>
    <row r="12" spans="1:19" x14ac:dyDescent="0.2">
      <c r="A12" s="1" t="s">
        <v>23</v>
      </c>
      <c r="B12" s="3">
        <f t="shared" ref="B12:D12" si="11">B14</f>
        <v>28</v>
      </c>
      <c r="C12" s="3">
        <f t="shared" si="11"/>
        <v>33</v>
      </c>
      <c r="D12" s="3">
        <f t="shared" si="11"/>
        <v>22</v>
      </c>
      <c r="E12" s="3">
        <f t="shared" si="4"/>
        <v>83</v>
      </c>
      <c r="F12" s="3">
        <f t="shared" ref="F12:H12" si="12">F14</f>
        <v>26</v>
      </c>
      <c r="G12" s="3">
        <f t="shared" si="12"/>
        <v>27</v>
      </c>
      <c r="H12" s="3">
        <f t="shared" si="12"/>
        <v>24</v>
      </c>
      <c r="I12" s="3">
        <f t="shared" si="5"/>
        <v>77</v>
      </c>
      <c r="J12" s="3">
        <f t="shared" ref="J12:K12" si="13">J14</f>
        <v>28</v>
      </c>
      <c r="K12" s="3">
        <f t="shared" si="13"/>
        <v>27</v>
      </c>
      <c r="L12" s="3">
        <f>L14</f>
        <v>36</v>
      </c>
      <c r="M12" s="3">
        <f t="shared" si="6"/>
        <v>91</v>
      </c>
      <c r="N12" s="3">
        <f t="shared" ref="N12:P12" si="14">N14</f>
        <v>25</v>
      </c>
      <c r="O12" s="3">
        <f t="shared" si="14"/>
        <v>19</v>
      </c>
      <c r="P12" s="3">
        <f t="shared" si="14"/>
        <v>23</v>
      </c>
      <c r="Q12" s="3">
        <f t="shared" si="7"/>
        <v>67</v>
      </c>
      <c r="R12" s="3">
        <f t="shared" ref="R12:R46" si="15">Q12+M12+I12+E12</f>
        <v>318</v>
      </c>
      <c r="S12" s="15">
        <f>R12/5099*100</f>
        <v>6.23651696411061</v>
      </c>
    </row>
    <row r="13" spans="1:19" x14ac:dyDescent="0.2">
      <c r="A13" s="5"/>
      <c r="B13" s="29"/>
      <c r="C13" s="29"/>
      <c r="D13" s="29"/>
      <c r="E13" s="3"/>
      <c r="F13" s="29"/>
      <c r="G13" s="29"/>
      <c r="H13" s="29"/>
      <c r="I13" s="3"/>
      <c r="J13" s="29"/>
      <c r="K13" s="29"/>
      <c r="L13" s="29"/>
      <c r="M13" s="3"/>
      <c r="N13" s="3"/>
      <c r="O13" s="3"/>
      <c r="P13" s="3"/>
      <c r="Q13" s="3"/>
      <c r="R13" s="3"/>
      <c r="S13" s="15"/>
    </row>
    <row r="14" spans="1:19" x14ac:dyDescent="0.2">
      <c r="A14" s="21" t="s">
        <v>45</v>
      </c>
      <c r="B14" s="2">
        <v>28</v>
      </c>
      <c r="C14" s="2">
        <v>33</v>
      </c>
      <c r="D14" s="2">
        <v>22</v>
      </c>
      <c r="E14" s="3">
        <f t="shared" si="4"/>
        <v>83</v>
      </c>
      <c r="F14" s="2">
        <v>26</v>
      </c>
      <c r="G14" s="2">
        <v>27</v>
      </c>
      <c r="H14" s="2">
        <v>24</v>
      </c>
      <c r="I14" s="3">
        <f t="shared" si="5"/>
        <v>77</v>
      </c>
      <c r="J14" s="2">
        <v>28</v>
      </c>
      <c r="K14" s="2">
        <v>27</v>
      </c>
      <c r="L14" s="2">
        <v>36</v>
      </c>
      <c r="M14" s="3">
        <f t="shared" si="6"/>
        <v>91</v>
      </c>
      <c r="N14" s="2">
        <v>25</v>
      </c>
      <c r="O14" s="2">
        <v>19</v>
      </c>
      <c r="P14" s="2">
        <v>23</v>
      </c>
      <c r="Q14" s="3">
        <f t="shared" si="7"/>
        <v>67</v>
      </c>
      <c r="R14" s="3"/>
      <c r="S14" s="16"/>
    </row>
    <row r="15" spans="1:19" x14ac:dyDescent="0.2">
      <c r="A15" s="5"/>
      <c r="B15" s="2"/>
      <c r="C15" s="2"/>
      <c r="D15" s="2"/>
      <c r="E15" s="3"/>
      <c r="F15" s="2"/>
      <c r="G15" s="2"/>
      <c r="H15" s="2"/>
      <c r="I15" s="3"/>
      <c r="J15" s="2"/>
      <c r="K15" s="2"/>
      <c r="L15" s="2"/>
      <c r="M15" s="3"/>
      <c r="N15" s="2"/>
      <c r="O15" s="2"/>
      <c r="P15" s="2"/>
      <c r="Q15" s="3"/>
      <c r="R15" s="3"/>
      <c r="S15" s="15"/>
    </row>
    <row r="16" spans="1:19" x14ac:dyDescent="0.2">
      <c r="A16" s="1" t="s">
        <v>24</v>
      </c>
      <c r="B16" s="3">
        <f t="shared" ref="B16:D16" si="16">B18+B20</f>
        <v>4</v>
      </c>
      <c r="C16" s="3">
        <f t="shared" si="16"/>
        <v>11</v>
      </c>
      <c r="D16" s="3">
        <f t="shared" si="16"/>
        <v>10</v>
      </c>
      <c r="E16" s="3">
        <f t="shared" si="4"/>
        <v>25</v>
      </c>
      <c r="F16" s="3">
        <f t="shared" ref="F16:H16" si="17">F18+F20</f>
        <v>14</v>
      </c>
      <c r="G16" s="3">
        <f t="shared" si="17"/>
        <v>11</v>
      </c>
      <c r="H16" s="3">
        <f t="shared" si="17"/>
        <v>11</v>
      </c>
      <c r="I16" s="3">
        <f t="shared" si="5"/>
        <v>36</v>
      </c>
      <c r="J16" s="3">
        <f t="shared" ref="J16:L16" si="18">J18+J20</f>
        <v>9</v>
      </c>
      <c r="K16" s="3">
        <f t="shared" si="18"/>
        <v>18</v>
      </c>
      <c r="L16" s="3">
        <f t="shared" si="18"/>
        <v>10</v>
      </c>
      <c r="M16" s="3">
        <f t="shared" si="6"/>
        <v>37</v>
      </c>
      <c r="N16" s="3"/>
      <c r="O16" s="3"/>
      <c r="P16" s="3"/>
      <c r="Q16" s="3"/>
      <c r="R16" s="3">
        <f t="shared" si="15"/>
        <v>98</v>
      </c>
      <c r="S16" s="15">
        <f>R16/5099*100</f>
        <v>1.9219454795057853</v>
      </c>
    </row>
    <row r="17" spans="1:19" x14ac:dyDescent="0.2">
      <c r="A17" s="5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2"/>
      <c r="O17" s="2"/>
      <c r="P17" s="2"/>
      <c r="Q17" s="3"/>
      <c r="R17" s="3"/>
      <c r="S17" s="15"/>
    </row>
    <row r="18" spans="1:19" x14ac:dyDescent="0.2">
      <c r="A18" s="5" t="s">
        <v>25</v>
      </c>
      <c r="B18" s="2">
        <v>4</v>
      </c>
      <c r="C18" s="2">
        <v>7</v>
      </c>
      <c r="D18" s="2">
        <v>7</v>
      </c>
      <c r="E18" s="3">
        <f t="shared" si="4"/>
        <v>18</v>
      </c>
      <c r="F18" s="2">
        <v>9</v>
      </c>
      <c r="G18" s="2">
        <v>8</v>
      </c>
      <c r="H18" s="2">
        <v>9</v>
      </c>
      <c r="I18" s="3">
        <f t="shared" si="5"/>
        <v>26</v>
      </c>
      <c r="J18" s="2">
        <v>7</v>
      </c>
      <c r="K18" s="2">
        <v>12</v>
      </c>
      <c r="L18" s="2">
        <v>8</v>
      </c>
      <c r="M18" s="3">
        <f t="shared" si="6"/>
        <v>27</v>
      </c>
      <c r="N18" s="3"/>
      <c r="O18" s="3"/>
      <c r="P18" s="3"/>
      <c r="Q18" s="3"/>
      <c r="R18" s="3">
        <f t="shared" si="15"/>
        <v>71</v>
      </c>
      <c r="S18" s="16"/>
    </row>
    <row r="19" spans="1:19" x14ac:dyDescent="0.2">
      <c r="A19" s="5"/>
      <c r="B19" s="2"/>
      <c r="C19" s="2"/>
      <c r="D19" s="2"/>
      <c r="E19" s="3"/>
      <c r="F19" s="2"/>
      <c r="G19" s="2"/>
      <c r="H19" s="2"/>
      <c r="I19" s="3"/>
      <c r="J19" s="2"/>
      <c r="K19" s="2"/>
      <c r="L19" s="2"/>
      <c r="M19" s="3"/>
      <c r="N19" s="3"/>
      <c r="O19" s="3"/>
      <c r="P19" s="3"/>
      <c r="Q19" s="3"/>
      <c r="R19" s="3"/>
      <c r="S19" s="15"/>
    </row>
    <row r="20" spans="1:19" x14ac:dyDescent="0.2">
      <c r="A20" s="5" t="s">
        <v>26</v>
      </c>
      <c r="B20" s="2">
        <v>0</v>
      </c>
      <c r="C20" s="2">
        <v>4</v>
      </c>
      <c r="D20" s="2">
        <v>3</v>
      </c>
      <c r="E20" s="3">
        <f t="shared" si="4"/>
        <v>7</v>
      </c>
      <c r="F20" s="2">
        <v>5</v>
      </c>
      <c r="G20" s="2">
        <v>3</v>
      </c>
      <c r="H20" s="2">
        <v>2</v>
      </c>
      <c r="I20" s="3">
        <f t="shared" si="5"/>
        <v>10</v>
      </c>
      <c r="J20" s="2">
        <v>2</v>
      </c>
      <c r="K20" s="2">
        <v>6</v>
      </c>
      <c r="L20" s="2">
        <v>2</v>
      </c>
      <c r="M20" s="3">
        <f t="shared" si="6"/>
        <v>10</v>
      </c>
      <c r="N20" s="2"/>
      <c r="O20" s="2"/>
      <c r="P20" s="2"/>
      <c r="Q20" s="3"/>
      <c r="R20" s="3">
        <f t="shared" si="15"/>
        <v>27</v>
      </c>
      <c r="S20" s="15"/>
    </row>
    <row r="21" spans="1:19" x14ac:dyDescent="0.2">
      <c r="A21" s="5"/>
      <c r="B21" s="2"/>
      <c r="C21" s="2"/>
      <c r="D21" s="2"/>
      <c r="E21" s="3"/>
      <c r="F21" s="2"/>
      <c r="G21" s="2"/>
      <c r="H21" s="2"/>
      <c r="I21" s="3"/>
      <c r="J21" s="2"/>
      <c r="K21" s="2"/>
      <c r="L21" s="2"/>
      <c r="M21" s="3"/>
      <c r="N21" s="2"/>
      <c r="O21" s="2"/>
      <c r="P21" s="2"/>
      <c r="Q21" s="3"/>
      <c r="R21" s="3"/>
      <c r="S21" s="15"/>
    </row>
    <row r="22" spans="1:19" x14ac:dyDescent="0.2">
      <c r="A22" s="1" t="s">
        <v>27</v>
      </c>
      <c r="B22" s="3">
        <f t="shared" ref="B22:D22" si="19">B24</f>
        <v>9</v>
      </c>
      <c r="C22" s="3">
        <f t="shared" si="19"/>
        <v>8</v>
      </c>
      <c r="D22" s="3">
        <f t="shared" si="19"/>
        <v>14</v>
      </c>
      <c r="E22" s="3">
        <f t="shared" si="4"/>
        <v>31</v>
      </c>
      <c r="F22" s="3">
        <f t="shared" ref="F22:H22" si="20">F24</f>
        <v>14</v>
      </c>
      <c r="G22" s="3">
        <f t="shared" si="20"/>
        <v>7</v>
      </c>
      <c r="H22" s="3">
        <f t="shared" si="20"/>
        <v>13</v>
      </c>
      <c r="I22" s="3">
        <f t="shared" si="5"/>
        <v>34</v>
      </c>
      <c r="J22" s="3">
        <f t="shared" ref="J22:L22" si="21">J24</f>
        <v>13</v>
      </c>
      <c r="K22" s="3">
        <f t="shared" si="21"/>
        <v>8</v>
      </c>
      <c r="L22" s="3">
        <f t="shared" si="21"/>
        <v>4</v>
      </c>
      <c r="M22" s="3">
        <f t="shared" si="6"/>
        <v>25</v>
      </c>
      <c r="N22" s="3"/>
      <c r="O22" s="3"/>
      <c r="P22" s="3"/>
      <c r="Q22" s="3"/>
      <c r="R22" s="3">
        <f t="shared" si="15"/>
        <v>90</v>
      </c>
      <c r="S22" s="15">
        <f>R22/5099*100</f>
        <v>1.7650519709747008</v>
      </c>
    </row>
    <row r="23" spans="1:19" x14ac:dyDescent="0.2">
      <c r="A23" s="5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2"/>
      <c r="O23" s="2"/>
      <c r="P23" s="2"/>
      <c r="Q23" s="3"/>
      <c r="R23" s="3"/>
      <c r="S23" s="15"/>
    </row>
    <row r="24" spans="1:19" x14ac:dyDescent="0.2">
      <c r="A24" s="5" t="s">
        <v>70</v>
      </c>
      <c r="B24" s="2">
        <v>9</v>
      </c>
      <c r="C24" s="2">
        <v>8</v>
      </c>
      <c r="D24" s="2">
        <v>14</v>
      </c>
      <c r="E24" s="3">
        <f t="shared" si="4"/>
        <v>31</v>
      </c>
      <c r="F24" s="2">
        <v>14</v>
      </c>
      <c r="G24" s="2">
        <v>7</v>
      </c>
      <c r="H24" s="2">
        <v>13</v>
      </c>
      <c r="I24" s="3">
        <f t="shared" si="5"/>
        <v>34</v>
      </c>
      <c r="J24" s="2">
        <v>13</v>
      </c>
      <c r="K24" s="2">
        <v>8</v>
      </c>
      <c r="L24" s="2">
        <v>4</v>
      </c>
      <c r="M24" s="3">
        <f t="shared" si="6"/>
        <v>25</v>
      </c>
      <c r="N24" s="3"/>
      <c r="O24" s="3"/>
      <c r="P24" s="3"/>
      <c r="Q24" s="3"/>
      <c r="R24" s="3"/>
      <c r="S24" s="16"/>
    </row>
    <row r="25" spans="1:19" x14ac:dyDescent="0.2">
      <c r="A25" s="5"/>
      <c r="B25" s="2"/>
      <c r="C25" s="2"/>
      <c r="D25" s="2"/>
      <c r="E25" s="3"/>
      <c r="F25" s="2"/>
      <c r="G25" s="2"/>
      <c r="H25" s="2"/>
      <c r="I25" s="3"/>
      <c r="J25" s="2"/>
      <c r="K25" s="2"/>
      <c r="L25" s="2"/>
      <c r="M25" s="3"/>
      <c r="N25" s="3"/>
      <c r="O25" s="3"/>
      <c r="P25" s="3"/>
      <c r="Q25" s="3"/>
      <c r="R25" s="3"/>
      <c r="S25" s="15"/>
    </row>
    <row r="26" spans="1:19" x14ac:dyDescent="0.2">
      <c r="A26" s="1" t="s">
        <v>28</v>
      </c>
      <c r="B26" s="3">
        <f t="shared" ref="B26:D26" si="22">B28</f>
        <v>6</v>
      </c>
      <c r="C26" s="3">
        <f t="shared" si="22"/>
        <v>3</v>
      </c>
      <c r="D26" s="3">
        <f t="shared" si="22"/>
        <v>9</v>
      </c>
      <c r="E26" s="3">
        <f t="shared" si="4"/>
        <v>18</v>
      </c>
      <c r="F26" s="3">
        <f t="shared" ref="F26:H26" si="23">F28</f>
        <v>7</v>
      </c>
      <c r="G26" s="3">
        <f t="shared" si="23"/>
        <v>8</v>
      </c>
      <c r="H26" s="3">
        <f t="shared" si="23"/>
        <v>7</v>
      </c>
      <c r="I26" s="3">
        <f t="shared" si="5"/>
        <v>22</v>
      </c>
      <c r="J26" s="3">
        <f t="shared" ref="J26:K26" si="24">J28</f>
        <v>6</v>
      </c>
      <c r="K26" s="3">
        <f t="shared" si="24"/>
        <v>9</v>
      </c>
      <c r="L26" s="3">
        <f>L28</f>
        <v>6</v>
      </c>
      <c r="M26" s="3">
        <f t="shared" si="6"/>
        <v>21</v>
      </c>
      <c r="N26" s="2"/>
      <c r="O26" s="2"/>
      <c r="P26" s="2"/>
      <c r="Q26" s="3"/>
      <c r="R26" s="3">
        <f t="shared" si="15"/>
        <v>61</v>
      </c>
      <c r="S26" s="15">
        <f>R26/5099*100</f>
        <v>1.1963130025495194</v>
      </c>
    </row>
    <row r="27" spans="1:19" x14ac:dyDescent="0.2">
      <c r="A27" s="5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2"/>
      <c r="O27" s="2"/>
      <c r="P27" s="2"/>
      <c r="Q27" s="3"/>
      <c r="R27" s="3"/>
      <c r="S27" s="15"/>
    </row>
    <row r="28" spans="1:19" x14ac:dyDescent="0.2">
      <c r="A28" s="5" t="s">
        <v>29</v>
      </c>
      <c r="B28" s="2">
        <v>6</v>
      </c>
      <c r="C28" s="2">
        <v>3</v>
      </c>
      <c r="D28" s="2">
        <v>9</v>
      </c>
      <c r="E28" s="3">
        <f t="shared" si="4"/>
        <v>18</v>
      </c>
      <c r="F28" s="2">
        <v>7</v>
      </c>
      <c r="G28" s="2">
        <v>8</v>
      </c>
      <c r="H28" s="2">
        <v>7</v>
      </c>
      <c r="I28" s="3">
        <f t="shared" si="5"/>
        <v>22</v>
      </c>
      <c r="J28" s="2">
        <v>6</v>
      </c>
      <c r="K28" s="2">
        <v>9</v>
      </c>
      <c r="L28" s="2">
        <v>6</v>
      </c>
      <c r="M28" s="3">
        <f t="shared" si="6"/>
        <v>21</v>
      </c>
      <c r="N28" s="3"/>
      <c r="O28" s="3"/>
      <c r="P28" s="3"/>
      <c r="Q28" s="3"/>
      <c r="R28" s="3"/>
      <c r="S28" s="16"/>
    </row>
    <row r="29" spans="1:19" x14ac:dyDescent="0.2">
      <c r="A29" s="5"/>
      <c r="B29" s="2"/>
      <c r="C29" s="2"/>
      <c r="D29" s="2"/>
      <c r="E29" s="3"/>
      <c r="F29" s="2"/>
      <c r="G29" s="2"/>
      <c r="H29" s="2"/>
      <c r="I29" s="3"/>
      <c r="J29" s="2"/>
      <c r="K29" s="2"/>
      <c r="L29" s="2"/>
      <c r="M29" s="3"/>
      <c r="N29" s="3"/>
      <c r="O29" s="3"/>
      <c r="P29" s="3"/>
      <c r="Q29" s="3"/>
      <c r="R29" s="3"/>
      <c r="S29" s="15"/>
    </row>
    <row r="30" spans="1:19" x14ac:dyDescent="0.2">
      <c r="A30" s="1" t="s">
        <v>60</v>
      </c>
      <c r="B30" s="3">
        <f>(B32+B34+B36+B38+B40)</f>
        <v>50</v>
      </c>
      <c r="C30" s="3">
        <f>(C32+C34+C36+C38+C40)</f>
        <v>44</v>
      </c>
      <c r="D30" s="3">
        <f>(D32+D34+D36+D38+D40)</f>
        <v>52</v>
      </c>
      <c r="E30" s="3">
        <f t="shared" si="4"/>
        <v>146</v>
      </c>
      <c r="F30" s="3">
        <f>(F32+F34+F36+F38+F40)</f>
        <v>38</v>
      </c>
      <c r="G30" s="3">
        <f>(G32+G34+G36+G38+G40)</f>
        <v>24</v>
      </c>
      <c r="H30" s="3">
        <f>(H32+H34+H36+H38+H40)</f>
        <v>46</v>
      </c>
      <c r="I30" s="3">
        <f t="shared" si="5"/>
        <v>108</v>
      </c>
      <c r="J30" s="3">
        <f>(J32+J34+J36+J38+J40)</f>
        <v>47</v>
      </c>
      <c r="K30" s="3">
        <f>(K32+K34+K36+K38+K40)</f>
        <v>33</v>
      </c>
      <c r="L30" s="3">
        <f>(L32+L34+L36+L38+L40)</f>
        <v>37</v>
      </c>
      <c r="M30" s="3">
        <f t="shared" si="6"/>
        <v>117</v>
      </c>
      <c r="N30" s="2"/>
      <c r="O30" s="2"/>
      <c r="P30" s="2"/>
      <c r="Q30" s="3"/>
      <c r="R30" s="3">
        <f>Q30+M30+I30+E30+Q42</f>
        <v>439</v>
      </c>
      <c r="S30" s="15">
        <f>R30/5099*100</f>
        <v>8.6095312806432638</v>
      </c>
    </row>
    <row r="31" spans="1:19" x14ac:dyDescent="0.2">
      <c r="A31" s="5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2"/>
      <c r="O31" s="2"/>
      <c r="P31" s="2"/>
      <c r="Q31" s="3"/>
      <c r="R31" s="3"/>
      <c r="S31" s="15"/>
    </row>
    <row r="32" spans="1:19" x14ac:dyDescent="0.2">
      <c r="A32" s="5" t="s">
        <v>61</v>
      </c>
      <c r="B32" s="2">
        <v>26</v>
      </c>
      <c r="C32" s="2">
        <v>30</v>
      </c>
      <c r="D32" s="2">
        <v>41</v>
      </c>
      <c r="E32" s="3">
        <f t="shared" si="4"/>
        <v>97</v>
      </c>
      <c r="F32" s="2">
        <v>20</v>
      </c>
      <c r="G32" s="2">
        <v>19</v>
      </c>
      <c r="H32" s="2">
        <v>26</v>
      </c>
      <c r="I32" s="3">
        <f t="shared" si="5"/>
        <v>65</v>
      </c>
      <c r="J32" s="2">
        <v>31</v>
      </c>
      <c r="K32" s="2">
        <v>20</v>
      </c>
      <c r="L32" s="2">
        <v>29</v>
      </c>
      <c r="M32" s="3">
        <f t="shared" si="6"/>
        <v>80</v>
      </c>
      <c r="N32" s="3"/>
      <c r="O32" s="3"/>
      <c r="P32" s="3"/>
      <c r="Q32" s="3"/>
      <c r="R32" s="3">
        <f t="shared" si="15"/>
        <v>242</v>
      </c>
      <c r="S32" s="15"/>
    </row>
    <row r="33" spans="1:19" x14ac:dyDescent="0.2">
      <c r="A33" s="5"/>
      <c r="B33" s="2"/>
      <c r="C33" s="2"/>
      <c r="D33" s="2"/>
      <c r="E33" s="3"/>
      <c r="F33" s="2"/>
      <c r="G33" s="2"/>
      <c r="H33" s="2"/>
      <c r="I33" s="3"/>
      <c r="J33" s="2"/>
      <c r="K33" s="2"/>
      <c r="L33" s="2"/>
      <c r="M33" s="3"/>
      <c r="N33" s="3"/>
      <c r="O33" s="3"/>
      <c r="P33" s="3"/>
      <c r="Q33" s="3"/>
      <c r="R33" s="3"/>
      <c r="S33" s="15"/>
    </row>
    <row r="34" spans="1:19" x14ac:dyDescent="0.2">
      <c r="A34" s="5" t="s">
        <v>62</v>
      </c>
      <c r="B34" s="2">
        <v>7</v>
      </c>
      <c r="C34" s="2">
        <v>3</v>
      </c>
      <c r="D34" s="2">
        <v>3</v>
      </c>
      <c r="E34" s="3">
        <f t="shared" si="4"/>
        <v>13</v>
      </c>
      <c r="F34" s="2">
        <v>5</v>
      </c>
      <c r="G34" s="2">
        <v>3</v>
      </c>
      <c r="H34" s="2">
        <v>7</v>
      </c>
      <c r="I34" s="3">
        <f t="shared" si="5"/>
        <v>15</v>
      </c>
      <c r="J34" s="2">
        <v>0</v>
      </c>
      <c r="K34" s="2">
        <v>0</v>
      </c>
      <c r="L34" s="2">
        <v>0</v>
      </c>
      <c r="M34" s="3">
        <f>SUM(J34:L34)</f>
        <v>0</v>
      </c>
      <c r="N34" s="2"/>
      <c r="O34" s="2"/>
      <c r="P34" s="2"/>
      <c r="Q34" s="3"/>
      <c r="R34" s="3">
        <f t="shared" si="15"/>
        <v>28</v>
      </c>
      <c r="S34" s="15"/>
    </row>
    <row r="35" spans="1:19" x14ac:dyDescent="0.2">
      <c r="A35" s="5"/>
      <c r="B35" s="2"/>
      <c r="C35" s="2"/>
      <c r="D35" s="2"/>
      <c r="E35" s="3"/>
      <c r="F35" s="2"/>
      <c r="G35" s="2"/>
      <c r="H35" s="2"/>
      <c r="I35" s="3"/>
      <c r="J35" s="2"/>
      <c r="K35" s="2"/>
      <c r="L35" s="2"/>
      <c r="M35" s="3"/>
      <c r="N35" s="2"/>
      <c r="O35" s="2"/>
      <c r="P35" s="2"/>
      <c r="Q35" s="3"/>
      <c r="R35" s="3"/>
      <c r="S35" s="15"/>
    </row>
    <row r="36" spans="1:19" s="6" customFormat="1" x14ac:dyDescent="0.2">
      <c r="A36" s="27" t="s">
        <v>63</v>
      </c>
      <c r="B36" s="29">
        <v>3</v>
      </c>
      <c r="C36" s="29">
        <v>3</v>
      </c>
      <c r="D36" s="29">
        <v>2</v>
      </c>
      <c r="E36" s="3">
        <f t="shared" si="4"/>
        <v>8</v>
      </c>
      <c r="F36" s="29">
        <v>4</v>
      </c>
      <c r="G36" s="29">
        <v>1</v>
      </c>
      <c r="H36" s="29">
        <v>0</v>
      </c>
      <c r="I36" s="3">
        <f t="shared" si="5"/>
        <v>5</v>
      </c>
      <c r="J36" s="29">
        <v>0</v>
      </c>
      <c r="K36" s="29">
        <v>0</v>
      </c>
      <c r="L36" s="29">
        <v>0</v>
      </c>
      <c r="M36" s="3">
        <f t="shared" si="6"/>
        <v>0</v>
      </c>
      <c r="N36" s="3"/>
      <c r="O36" s="3"/>
      <c r="P36" s="3"/>
      <c r="Q36" s="3"/>
      <c r="R36" s="3">
        <f t="shared" si="15"/>
        <v>13</v>
      </c>
      <c r="S36" s="15"/>
    </row>
    <row r="37" spans="1:19" s="31" customFormat="1" x14ac:dyDescent="0.2">
      <c r="A37" s="27"/>
      <c r="B37" s="29"/>
      <c r="C37" s="29"/>
      <c r="D37" s="29"/>
      <c r="E37" s="32"/>
      <c r="F37" s="29"/>
      <c r="G37" s="29"/>
      <c r="H37" s="29"/>
      <c r="I37" s="32"/>
      <c r="J37" s="29"/>
      <c r="K37" s="29"/>
      <c r="L37" s="29"/>
      <c r="M37" s="32"/>
      <c r="N37" s="29"/>
      <c r="O37" s="29"/>
      <c r="P37" s="29"/>
      <c r="Q37" s="29"/>
      <c r="R37" s="32"/>
      <c r="S37" s="33"/>
    </row>
    <row r="38" spans="1:19" x14ac:dyDescent="0.2">
      <c r="A38" s="5" t="s">
        <v>64</v>
      </c>
      <c r="B38" s="2">
        <v>4</v>
      </c>
      <c r="C38" s="2">
        <v>0</v>
      </c>
      <c r="D38" s="2">
        <v>1</v>
      </c>
      <c r="E38" s="3">
        <f t="shared" si="4"/>
        <v>5</v>
      </c>
      <c r="F38" s="2">
        <v>3</v>
      </c>
      <c r="G38" s="2">
        <v>0</v>
      </c>
      <c r="H38" s="2">
        <v>0</v>
      </c>
      <c r="I38" s="3">
        <f t="shared" si="5"/>
        <v>3</v>
      </c>
      <c r="J38" s="2">
        <v>0</v>
      </c>
      <c r="K38" s="2">
        <v>0</v>
      </c>
      <c r="L38" s="2">
        <v>0</v>
      </c>
      <c r="M38" s="3">
        <f t="shared" si="6"/>
        <v>0</v>
      </c>
      <c r="N38" s="3"/>
      <c r="O38" s="3"/>
      <c r="P38" s="3"/>
      <c r="Q38" s="3"/>
      <c r="R38" s="3">
        <f t="shared" si="15"/>
        <v>8</v>
      </c>
      <c r="S38" s="16"/>
    </row>
    <row r="39" spans="1:19" x14ac:dyDescent="0.2">
      <c r="A39" s="5"/>
      <c r="B39" s="2"/>
      <c r="C39" s="2"/>
      <c r="D39" s="2"/>
      <c r="E39" s="3"/>
      <c r="F39" s="2"/>
      <c r="G39" s="2"/>
      <c r="H39" s="2"/>
      <c r="I39" s="3"/>
      <c r="J39" s="2"/>
      <c r="K39" s="2"/>
      <c r="L39" s="2"/>
      <c r="M39" s="3"/>
      <c r="N39" s="3"/>
      <c r="O39" s="3"/>
      <c r="P39" s="3"/>
      <c r="Q39" s="3"/>
      <c r="R39" s="3"/>
      <c r="S39" s="15"/>
    </row>
    <row r="40" spans="1:19" x14ac:dyDescent="0.2">
      <c r="A40" s="5" t="s">
        <v>30</v>
      </c>
      <c r="B40" s="2">
        <v>10</v>
      </c>
      <c r="C40" s="2">
        <v>8</v>
      </c>
      <c r="D40" s="2">
        <v>5</v>
      </c>
      <c r="E40" s="3">
        <f t="shared" si="4"/>
        <v>23</v>
      </c>
      <c r="F40" s="2">
        <v>6</v>
      </c>
      <c r="G40" s="2">
        <v>1</v>
      </c>
      <c r="H40" s="2">
        <v>13</v>
      </c>
      <c r="I40" s="3">
        <f t="shared" si="5"/>
        <v>20</v>
      </c>
      <c r="J40" s="2">
        <v>16</v>
      </c>
      <c r="K40" s="2">
        <v>13</v>
      </c>
      <c r="L40" s="2">
        <v>8</v>
      </c>
      <c r="M40" s="3">
        <f t="shared" si="6"/>
        <v>37</v>
      </c>
      <c r="N40" s="2"/>
      <c r="O40" s="2"/>
      <c r="P40" s="2"/>
      <c r="Q40" s="3"/>
      <c r="R40" s="3">
        <f t="shared" si="15"/>
        <v>80</v>
      </c>
      <c r="S40" s="15"/>
    </row>
    <row r="41" spans="1:19" x14ac:dyDescent="0.2">
      <c r="A41" s="5"/>
      <c r="B41" s="2"/>
      <c r="C41" s="2"/>
      <c r="D41" s="2"/>
      <c r="E41" s="3"/>
      <c r="F41" s="2"/>
      <c r="G41" s="2"/>
      <c r="H41" s="2"/>
      <c r="I41" s="3"/>
      <c r="J41" s="2"/>
      <c r="K41" s="2"/>
      <c r="L41" s="2"/>
      <c r="M41" s="3"/>
      <c r="N41" s="2"/>
      <c r="O41" s="2"/>
      <c r="P41" s="2"/>
      <c r="Q41" s="3"/>
      <c r="R41" s="3"/>
      <c r="S41" s="15"/>
    </row>
    <row r="42" spans="1:19" s="31" customFormat="1" x14ac:dyDescent="0.2">
      <c r="A42" s="27" t="s">
        <v>31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>
        <v>30</v>
      </c>
      <c r="O42" s="29">
        <v>27</v>
      </c>
      <c r="P42" s="29">
        <v>11</v>
      </c>
      <c r="Q42" s="32">
        <f>SUM(N42:P42)</f>
        <v>68</v>
      </c>
      <c r="R42" s="23">
        <f>Q42</f>
        <v>68</v>
      </c>
      <c r="S42" s="30"/>
    </row>
    <row r="43" spans="1:19" x14ac:dyDescent="0.2">
      <c r="A43" s="5"/>
      <c r="B43" s="2"/>
      <c r="C43" s="2"/>
      <c r="D43" s="2"/>
      <c r="E43" s="3"/>
      <c r="F43" s="2"/>
      <c r="G43" s="2"/>
      <c r="H43" s="2"/>
      <c r="I43" s="3"/>
      <c r="J43" s="2"/>
      <c r="K43" s="2"/>
      <c r="L43" s="2"/>
      <c r="M43" s="3"/>
      <c r="N43" s="29"/>
      <c r="O43" s="29"/>
      <c r="P43" s="29"/>
      <c r="Q43" s="3"/>
      <c r="R43" s="3"/>
      <c r="S43" s="15"/>
    </row>
    <row r="44" spans="1:19" s="6" customFormat="1" x14ac:dyDescent="0.2">
      <c r="A44" s="1" t="s">
        <v>32</v>
      </c>
      <c r="B44" s="3">
        <f>(B46)</f>
        <v>34</v>
      </c>
      <c r="C44" s="3">
        <f>(C46)</f>
        <v>17</v>
      </c>
      <c r="D44" s="3">
        <f>(D46)</f>
        <v>18</v>
      </c>
      <c r="E44" s="3">
        <f t="shared" si="4"/>
        <v>69</v>
      </c>
      <c r="F44" s="3">
        <f>(F46)</f>
        <v>22</v>
      </c>
      <c r="G44" s="3">
        <f>(G46)</f>
        <v>24</v>
      </c>
      <c r="H44" s="3">
        <f>(H46)</f>
        <v>25</v>
      </c>
      <c r="I44" s="3">
        <f t="shared" si="5"/>
        <v>71</v>
      </c>
      <c r="J44" s="3">
        <f>(J46)</f>
        <v>19</v>
      </c>
      <c r="K44" s="3">
        <f>(K46)</f>
        <v>25</v>
      </c>
      <c r="L44" s="3">
        <f>(L46)</f>
        <v>24</v>
      </c>
      <c r="M44" s="3">
        <f t="shared" si="6"/>
        <v>68</v>
      </c>
      <c r="N44" s="3">
        <f>N46</f>
        <v>7</v>
      </c>
      <c r="O44" s="3">
        <f>O46</f>
        <v>20</v>
      </c>
      <c r="P44" s="3">
        <f>P46</f>
        <v>16</v>
      </c>
      <c r="Q44" s="3">
        <f>SUM(N44:P44)</f>
        <v>43</v>
      </c>
      <c r="R44" s="3">
        <f t="shared" si="15"/>
        <v>251</v>
      </c>
      <c r="S44" s="15">
        <f>R44/5099*100</f>
        <v>4.9225338301627772</v>
      </c>
    </row>
    <row r="45" spans="1:19" s="6" customFormat="1" x14ac:dyDescent="0.2">
      <c r="A45" s="1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15"/>
    </row>
    <row r="46" spans="1:19" x14ac:dyDescent="0.2">
      <c r="A46" s="5" t="s">
        <v>33</v>
      </c>
      <c r="B46" s="2">
        <v>34</v>
      </c>
      <c r="C46" s="2">
        <v>17</v>
      </c>
      <c r="D46" s="2">
        <v>18</v>
      </c>
      <c r="E46" s="3">
        <f t="shared" si="4"/>
        <v>69</v>
      </c>
      <c r="F46" s="2">
        <v>22</v>
      </c>
      <c r="G46" s="2">
        <v>24</v>
      </c>
      <c r="H46" s="2">
        <v>25</v>
      </c>
      <c r="I46" s="3">
        <f t="shared" si="5"/>
        <v>71</v>
      </c>
      <c r="J46" s="2">
        <v>19</v>
      </c>
      <c r="K46" s="2">
        <v>25</v>
      </c>
      <c r="L46" s="2">
        <v>24</v>
      </c>
      <c r="M46" s="3">
        <f t="shared" si="6"/>
        <v>68</v>
      </c>
      <c r="N46" s="2">
        <v>7</v>
      </c>
      <c r="O46" s="2">
        <v>20</v>
      </c>
      <c r="P46" s="2">
        <v>16</v>
      </c>
      <c r="Q46" s="3">
        <f t="shared" ref="Q46" si="25">SUM(N46:P46)</f>
        <v>43</v>
      </c>
      <c r="R46" s="3">
        <f t="shared" si="15"/>
        <v>251</v>
      </c>
      <c r="S46" s="15"/>
    </row>
    <row r="47" spans="1:19" x14ac:dyDescent="0.2">
      <c r="A47" s="5"/>
      <c r="B47" s="2"/>
      <c r="C47" s="2"/>
      <c r="D47" s="2"/>
      <c r="E47" s="3"/>
      <c r="F47" s="2"/>
      <c r="G47" s="2"/>
      <c r="H47" s="2"/>
      <c r="I47" s="3"/>
      <c r="J47" s="2"/>
      <c r="K47" s="2"/>
      <c r="L47" s="2"/>
      <c r="M47" s="3"/>
      <c r="N47" s="2"/>
      <c r="O47" s="2"/>
      <c r="P47" s="2"/>
      <c r="Q47" s="3"/>
      <c r="R47" s="3"/>
      <c r="S47" s="15"/>
    </row>
    <row r="48" spans="1:19" s="31" customFormat="1" x14ac:dyDescent="0.2">
      <c r="A48" s="28" t="s">
        <v>59</v>
      </c>
      <c r="B48" s="32">
        <f>(B50+B52+B54+B56+B58+B60)</f>
        <v>56</v>
      </c>
      <c r="C48" s="32">
        <f>(C50+C52+C54+C56+C58+C60)</f>
        <v>66</v>
      </c>
      <c r="D48" s="32">
        <f>(D50+D52+D54+D56+D58+D60)</f>
        <v>64</v>
      </c>
      <c r="E48" s="32">
        <f t="shared" ref="E48" si="26">SUM(B48:D48)</f>
        <v>186</v>
      </c>
      <c r="F48" s="32">
        <f>(F50+F52+F54+F56+F58+F60)</f>
        <v>66</v>
      </c>
      <c r="G48" s="32">
        <f>(G50+G52+G54+G56+G58+G60)</f>
        <v>61</v>
      </c>
      <c r="H48" s="32">
        <f>(H50+H52+H54+H56+H58+H60)</f>
        <v>47</v>
      </c>
      <c r="I48" s="32">
        <f t="shared" ref="I48" si="27">SUM(F48:H48)</f>
        <v>174</v>
      </c>
      <c r="J48" s="32">
        <f>(J50+J52+J54+J56+J58+J60)</f>
        <v>33</v>
      </c>
      <c r="K48" s="32">
        <f>(K50+K52+K54+K56+K58+K60)</f>
        <v>44</v>
      </c>
      <c r="L48" s="32">
        <f>(L50+L52+L54+L56+L58+L60)</f>
        <v>43</v>
      </c>
      <c r="M48" s="32">
        <f t="shared" ref="M48" si="28">SUM(J48:L48)</f>
        <v>120</v>
      </c>
      <c r="N48" s="32"/>
      <c r="O48" s="32"/>
      <c r="P48" s="32"/>
      <c r="Q48" s="32"/>
      <c r="R48" s="32">
        <f t="shared" ref="R48" si="29">Q48+M48+I48+E48</f>
        <v>480</v>
      </c>
      <c r="S48" s="15">
        <f>R48/5099*100</f>
        <v>9.4136105118650715</v>
      </c>
    </row>
    <row r="49" spans="1:19" s="6" customFormat="1" x14ac:dyDescent="0.2">
      <c r="A49" s="5"/>
      <c r="B49" s="32"/>
      <c r="C49" s="32"/>
      <c r="D49" s="32"/>
      <c r="E49" s="3"/>
      <c r="F49" s="32"/>
      <c r="G49" s="32"/>
      <c r="H49" s="32"/>
      <c r="I49" s="3"/>
      <c r="J49" s="32"/>
      <c r="K49" s="32"/>
      <c r="L49" s="32"/>
      <c r="M49" s="3"/>
      <c r="N49" s="2"/>
      <c r="O49" s="2"/>
      <c r="P49" s="2"/>
      <c r="Q49" s="3"/>
      <c r="R49" s="3"/>
      <c r="S49" s="15"/>
    </row>
    <row r="50" spans="1:19" s="46" customFormat="1" x14ac:dyDescent="0.2">
      <c r="A50" s="5" t="s">
        <v>46</v>
      </c>
      <c r="B50" s="2">
        <v>14</v>
      </c>
      <c r="C50" s="2">
        <v>18</v>
      </c>
      <c r="D50" s="2">
        <v>18</v>
      </c>
      <c r="E50" s="3">
        <f t="shared" ref="E50" si="30">SUM(B50:D50)</f>
        <v>50</v>
      </c>
      <c r="F50" s="2">
        <v>16</v>
      </c>
      <c r="G50" s="2">
        <v>14</v>
      </c>
      <c r="H50" s="2">
        <v>18</v>
      </c>
      <c r="I50" s="3">
        <f t="shared" ref="I50" si="31">SUM(F50:H50)</f>
        <v>48</v>
      </c>
      <c r="J50" s="2">
        <v>11</v>
      </c>
      <c r="K50" s="2">
        <v>10</v>
      </c>
      <c r="L50" s="2">
        <v>17</v>
      </c>
      <c r="M50" s="3">
        <f t="shared" ref="M50" si="32">SUM(J50:L50)</f>
        <v>38</v>
      </c>
      <c r="N50" s="3"/>
      <c r="O50" s="3"/>
      <c r="P50" s="3"/>
      <c r="Q50" s="3"/>
      <c r="R50" s="3">
        <f t="shared" ref="R50" si="33">Q50+M50+I50+E50</f>
        <v>136</v>
      </c>
      <c r="S50" s="16"/>
    </row>
    <row r="51" spans="1:19" x14ac:dyDescent="0.2">
      <c r="A51" s="5"/>
      <c r="B51" s="2"/>
      <c r="C51" s="2"/>
      <c r="D51" s="2"/>
      <c r="E51" s="3"/>
      <c r="F51" s="2"/>
      <c r="G51" s="2"/>
      <c r="H51" s="2"/>
      <c r="I51" s="3"/>
      <c r="J51" s="2"/>
      <c r="K51" s="2"/>
      <c r="L51" s="2"/>
      <c r="M51" s="3"/>
      <c r="N51" s="3"/>
      <c r="O51" s="3"/>
      <c r="P51" s="3"/>
      <c r="Q51" s="3"/>
      <c r="R51" s="3"/>
      <c r="S51" s="15"/>
    </row>
    <row r="52" spans="1:19" x14ac:dyDescent="0.2">
      <c r="A52" s="5" t="s">
        <v>58</v>
      </c>
      <c r="B52" s="2">
        <v>7</v>
      </c>
      <c r="C52" s="2">
        <v>5</v>
      </c>
      <c r="D52" s="2">
        <v>6</v>
      </c>
      <c r="E52" s="3">
        <f t="shared" ref="E52" si="34">SUM(B52:D52)</f>
        <v>18</v>
      </c>
      <c r="F52" s="2">
        <v>10</v>
      </c>
      <c r="G52" s="2">
        <v>2</v>
      </c>
      <c r="H52" s="2">
        <v>3</v>
      </c>
      <c r="I52" s="3">
        <f t="shared" ref="I52" si="35">SUM(F52:H52)</f>
        <v>15</v>
      </c>
      <c r="J52" s="2">
        <v>8</v>
      </c>
      <c r="K52" s="2">
        <v>5</v>
      </c>
      <c r="L52" s="2">
        <v>7</v>
      </c>
      <c r="M52" s="3">
        <f t="shared" ref="M52" si="36">SUM(J52:L52)</f>
        <v>20</v>
      </c>
      <c r="N52" s="2"/>
      <c r="O52" s="2"/>
      <c r="P52" s="2"/>
      <c r="Q52" s="3"/>
      <c r="R52" s="3">
        <f t="shared" ref="R52" si="37">Q52+M52+I52+E52</f>
        <v>53</v>
      </c>
      <c r="S52" s="15"/>
    </row>
    <row r="53" spans="1:19" x14ac:dyDescent="0.2">
      <c r="A53" s="5"/>
      <c r="B53" s="2"/>
      <c r="C53" s="2"/>
      <c r="D53" s="2"/>
      <c r="E53" s="3"/>
      <c r="F53" s="2"/>
      <c r="G53" s="2"/>
      <c r="H53" s="2"/>
      <c r="I53" s="3"/>
      <c r="J53" s="2"/>
      <c r="K53" s="2"/>
      <c r="L53" s="2"/>
      <c r="M53" s="3"/>
      <c r="N53" s="2"/>
      <c r="O53" s="2"/>
      <c r="P53" s="2"/>
      <c r="Q53" s="3"/>
      <c r="R53" s="3"/>
      <c r="S53" s="15"/>
    </row>
    <row r="54" spans="1:19" x14ac:dyDescent="0.2">
      <c r="A54" s="5" t="s">
        <v>34</v>
      </c>
      <c r="B54" s="2">
        <v>7</v>
      </c>
      <c r="C54" s="2">
        <v>9</v>
      </c>
      <c r="D54" s="2">
        <v>12</v>
      </c>
      <c r="E54" s="3">
        <f t="shared" ref="E54" si="38">SUM(B54:D54)</f>
        <v>28</v>
      </c>
      <c r="F54" s="2">
        <v>12</v>
      </c>
      <c r="G54" s="2">
        <v>12</v>
      </c>
      <c r="H54" s="2">
        <v>13</v>
      </c>
      <c r="I54" s="3">
        <f t="shared" ref="I54" si="39">SUM(F54:H54)</f>
        <v>37</v>
      </c>
      <c r="J54" s="2">
        <v>9</v>
      </c>
      <c r="K54" s="2">
        <v>16</v>
      </c>
      <c r="L54" s="2">
        <v>7</v>
      </c>
      <c r="M54" s="3">
        <f t="shared" ref="M54" si="40">SUM(J54:L54)</f>
        <v>32</v>
      </c>
      <c r="N54" s="3"/>
      <c r="O54" s="3"/>
      <c r="P54" s="3"/>
      <c r="Q54" s="3"/>
      <c r="R54" s="3">
        <f t="shared" ref="R54" si="41">Q54+M54+I54+E54</f>
        <v>97</v>
      </c>
      <c r="S54" s="16"/>
    </row>
    <row r="55" spans="1:19" x14ac:dyDescent="0.2">
      <c r="A55" s="5"/>
      <c r="B55" s="2"/>
      <c r="C55" s="2"/>
      <c r="D55" s="2"/>
      <c r="E55" s="3"/>
      <c r="F55" s="2"/>
      <c r="G55" s="2"/>
      <c r="H55" s="2"/>
      <c r="I55" s="3"/>
      <c r="J55" s="2"/>
      <c r="K55" s="2"/>
      <c r="L55" s="2"/>
      <c r="M55" s="3"/>
      <c r="N55" s="3"/>
      <c r="O55" s="3"/>
      <c r="P55" s="3"/>
      <c r="Q55" s="3"/>
      <c r="R55" s="3"/>
      <c r="S55" s="15"/>
    </row>
    <row r="56" spans="1:19" x14ac:dyDescent="0.2">
      <c r="A56" s="5" t="s">
        <v>65</v>
      </c>
      <c r="B56" s="2">
        <v>9</v>
      </c>
      <c r="C56" s="2">
        <v>11</v>
      </c>
      <c r="D56" s="2">
        <v>10</v>
      </c>
      <c r="E56" s="3">
        <f t="shared" ref="E56" si="42">SUM(B56:D56)</f>
        <v>30</v>
      </c>
      <c r="F56" s="2">
        <v>11</v>
      </c>
      <c r="G56" s="2">
        <v>10</v>
      </c>
      <c r="H56" s="2">
        <v>5</v>
      </c>
      <c r="I56" s="3">
        <f t="shared" ref="I56" si="43">SUM(F56:H56)</f>
        <v>26</v>
      </c>
      <c r="J56" s="2">
        <v>5</v>
      </c>
      <c r="K56" s="2">
        <v>9</v>
      </c>
      <c r="L56" s="2">
        <v>4</v>
      </c>
      <c r="M56" s="3">
        <f t="shared" ref="M56" si="44">SUM(J56:L56)</f>
        <v>18</v>
      </c>
      <c r="N56" s="2"/>
      <c r="O56" s="2"/>
      <c r="P56" s="2"/>
      <c r="Q56" s="3"/>
      <c r="R56" s="3">
        <f>SUM(E56+I56+M56)</f>
        <v>74</v>
      </c>
      <c r="S56" s="15"/>
    </row>
    <row r="57" spans="1:19" x14ac:dyDescent="0.2">
      <c r="A57" s="5"/>
      <c r="B57" s="2"/>
      <c r="C57" s="2"/>
      <c r="D57" s="2"/>
      <c r="E57" s="3"/>
      <c r="F57" s="2"/>
      <c r="G57" s="2"/>
      <c r="H57" s="2"/>
      <c r="I57" s="3"/>
      <c r="J57" s="2"/>
      <c r="K57" s="2"/>
      <c r="L57" s="2"/>
      <c r="M57" s="3"/>
      <c r="N57" s="3"/>
      <c r="O57" s="3"/>
      <c r="P57" s="3"/>
      <c r="Q57" s="3"/>
      <c r="R57" s="3"/>
      <c r="S57" s="15"/>
    </row>
    <row r="58" spans="1:19" x14ac:dyDescent="0.2">
      <c r="A58" s="5" t="s">
        <v>47</v>
      </c>
      <c r="B58" s="2">
        <v>8</v>
      </c>
      <c r="C58" s="2">
        <v>6</v>
      </c>
      <c r="D58" s="2">
        <v>5</v>
      </c>
      <c r="E58" s="3">
        <f t="shared" ref="E58" si="45">SUM(B58:D58)</f>
        <v>19</v>
      </c>
      <c r="F58" s="2">
        <v>8</v>
      </c>
      <c r="G58" s="2">
        <v>12</v>
      </c>
      <c r="H58" s="2">
        <v>2</v>
      </c>
      <c r="I58" s="3">
        <f t="shared" ref="I58" si="46">SUM(F58:H58)</f>
        <v>22</v>
      </c>
      <c r="J58" s="2">
        <v>0</v>
      </c>
      <c r="K58" s="2">
        <v>4</v>
      </c>
      <c r="L58" s="2">
        <v>8</v>
      </c>
      <c r="M58" s="3">
        <f t="shared" ref="M58" si="47">SUM(J58:L58)</f>
        <v>12</v>
      </c>
      <c r="N58" s="2"/>
      <c r="O58" s="2"/>
      <c r="P58" s="2"/>
      <c r="Q58" s="3"/>
      <c r="R58" s="3">
        <f t="shared" ref="R58" si="48">Q58+M58+I58+E58</f>
        <v>53</v>
      </c>
      <c r="S58" s="15"/>
    </row>
    <row r="59" spans="1:19" x14ac:dyDescent="0.2">
      <c r="A59" s="5"/>
      <c r="B59" s="2"/>
      <c r="C59" s="2"/>
      <c r="D59" s="2"/>
      <c r="E59" s="3"/>
      <c r="F59" s="2"/>
      <c r="G59" s="2"/>
      <c r="H59" s="2"/>
      <c r="I59" s="3"/>
      <c r="J59" s="2"/>
      <c r="K59" s="2"/>
      <c r="L59" s="2"/>
      <c r="M59" s="3"/>
      <c r="N59" s="2"/>
      <c r="O59" s="2"/>
      <c r="P59" s="2"/>
      <c r="Q59" s="3"/>
      <c r="R59" s="3"/>
      <c r="S59" s="15"/>
    </row>
    <row r="60" spans="1:19" s="31" customFormat="1" x14ac:dyDescent="0.2">
      <c r="A60" s="5" t="s">
        <v>48</v>
      </c>
      <c r="B60" s="2">
        <v>11</v>
      </c>
      <c r="C60" s="2">
        <v>17</v>
      </c>
      <c r="D60" s="2">
        <v>13</v>
      </c>
      <c r="E60" s="3">
        <f t="shared" ref="E60" si="49">SUM(B60:D60)</f>
        <v>41</v>
      </c>
      <c r="F60" s="2">
        <v>9</v>
      </c>
      <c r="G60" s="2">
        <v>11</v>
      </c>
      <c r="H60" s="2">
        <v>6</v>
      </c>
      <c r="I60" s="3">
        <f t="shared" ref="I60" si="50">SUM(F60:H60)</f>
        <v>26</v>
      </c>
      <c r="J60" s="2"/>
      <c r="K60" s="2"/>
      <c r="L60" s="2"/>
      <c r="M60" s="3">
        <f t="shared" ref="M60" si="51">SUM(J60:L60)</f>
        <v>0</v>
      </c>
      <c r="N60" s="2"/>
      <c r="O60" s="2"/>
      <c r="P60" s="2"/>
      <c r="Q60" s="3"/>
      <c r="R60" s="3">
        <f t="shared" ref="R60" si="52">Q60+M60+I60+E60</f>
        <v>67</v>
      </c>
      <c r="S60" s="15"/>
    </row>
    <row r="61" spans="1:19" s="31" customFormat="1" x14ac:dyDescent="0.2">
      <c r="A61" s="5"/>
      <c r="B61" s="2"/>
      <c r="C61" s="2"/>
      <c r="D61" s="2"/>
      <c r="E61" s="3"/>
      <c r="F61" s="2"/>
      <c r="G61" s="2"/>
      <c r="H61" s="2"/>
      <c r="I61" s="3"/>
      <c r="J61" s="2"/>
      <c r="K61" s="2"/>
      <c r="L61" s="2"/>
      <c r="M61" s="3"/>
      <c r="N61" s="2"/>
      <c r="O61" s="2"/>
      <c r="P61" s="2"/>
      <c r="Q61" s="3"/>
      <c r="R61" s="3"/>
      <c r="S61" s="15"/>
    </row>
    <row r="62" spans="1:19" x14ac:dyDescent="0.2">
      <c r="A62" s="1" t="s">
        <v>35</v>
      </c>
      <c r="B62" s="3">
        <f t="shared" ref="B62:D62" si="53">B64</f>
        <v>4</v>
      </c>
      <c r="C62" s="3">
        <f t="shared" si="53"/>
        <v>3</v>
      </c>
      <c r="D62" s="3">
        <f t="shared" si="53"/>
        <v>7</v>
      </c>
      <c r="E62" s="3">
        <f>SUM(B62:D62)</f>
        <v>14</v>
      </c>
      <c r="F62" s="3">
        <f t="shared" ref="F62:H62" si="54">F64</f>
        <v>2</v>
      </c>
      <c r="G62" s="3">
        <f t="shared" si="54"/>
        <v>6</v>
      </c>
      <c r="H62" s="3">
        <f t="shared" si="54"/>
        <v>4</v>
      </c>
      <c r="I62" s="3">
        <f t="shared" ref="I62" si="55">SUM(F62:H62)</f>
        <v>12</v>
      </c>
      <c r="J62" s="3">
        <f t="shared" ref="J62:L62" si="56">J64</f>
        <v>4</v>
      </c>
      <c r="K62" s="3">
        <f t="shared" si="56"/>
        <v>7</v>
      </c>
      <c r="L62" s="3">
        <f t="shared" si="56"/>
        <v>4</v>
      </c>
      <c r="M62" s="3">
        <f t="shared" ref="M62" si="57">SUM(J62:L62)</f>
        <v>15</v>
      </c>
      <c r="N62" s="3"/>
      <c r="O62" s="3"/>
      <c r="P62" s="3"/>
      <c r="Q62" s="3"/>
      <c r="R62" s="3">
        <f t="shared" ref="R62" si="58">Q62+M62+I62+E62</f>
        <v>41</v>
      </c>
      <c r="S62" s="15">
        <f>R62/5099*100</f>
        <v>0.80407923122180824</v>
      </c>
    </row>
    <row r="63" spans="1:19" x14ac:dyDescent="0.2">
      <c r="A63" s="1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15"/>
    </row>
    <row r="64" spans="1:19" x14ac:dyDescent="0.2">
      <c r="A64" s="5" t="s">
        <v>36</v>
      </c>
      <c r="B64" s="2">
        <v>4</v>
      </c>
      <c r="C64" s="2">
        <v>3</v>
      </c>
      <c r="D64" s="2">
        <v>7</v>
      </c>
      <c r="E64" s="3">
        <f t="shared" ref="E64" si="59">SUM(B64:D64)</f>
        <v>14</v>
      </c>
      <c r="F64" s="2">
        <v>2</v>
      </c>
      <c r="G64" s="2">
        <v>6</v>
      </c>
      <c r="H64" s="2">
        <v>4</v>
      </c>
      <c r="I64" s="3">
        <f t="shared" ref="I64" si="60">SUM(F64:H64)</f>
        <v>12</v>
      </c>
      <c r="J64" s="2">
        <v>4</v>
      </c>
      <c r="K64" s="2">
        <v>7</v>
      </c>
      <c r="L64" s="2">
        <v>4</v>
      </c>
      <c r="M64" s="3">
        <f t="shared" ref="M64" si="61">SUM(J64:L64)</f>
        <v>15</v>
      </c>
      <c r="N64" s="2"/>
      <c r="O64" s="2"/>
      <c r="P64" s="2"/>
      <c r="Q64" s="3"/>
      <c r="R64" s="3"/>
      <c r="S64" s="15"/>
    </row>
    <row r="65" spans="1:19" x14ac:dyDescent="0.2">
      <c r="A65" s="5"/>
      <c r="B65" s="2"/>
      <c r="C65" s="2"/>
      <c r="D65" s="2"/>
      <c r="E65" s="3"/>
      <c r="F65" s="2"/>
      <c r="G65" s="2"/>
      <c r="H65" s="2"/>
      <c r="I65" s="3"/>
      <c r="J65" s="2"/>
      <c r="K65" s="2"/>
      <c r="L65" s="2"/>
      <c r="M65" s="3"/>
      <c r="N65" s="2"/>
      <c r="O65" s="2"/>
      <c r="P65" s="2"/>
      <c r="Q65" s="3"/>
      <c r="R65" s="3"/>
      <c r="S65" s="15"/>
    </row>
    <row r="66" spans="1:19" x14ac:dyDescent="0.2">
      <c r="A66" s="28" t="s">
        <v>37</v>
      </c>
      <c r="B66" s="32">
        <f t="shared" ref="B66:D66" si="62">SUM(B68+B70+B72+B74)</f>
        <v>247</v>
      </c>
      <c r="C66" s="32">
        <f t="shared" si="62"/>
        <v>232</v>
      </c>
      <c r="D66" s="32">
        <f t="shared" si="62"/>
        <v>220</v>
      </c>
      <c r="E66" s="3">
        <f t="shared" ref="E66" si="63">SUM(B66:D66)</f>
        <v>699</v>
      </c>
      <c r="F66" s="32">
        <f t="shared" ref="F66:H66" si="64">SUM(F68+F70+F72+F74)</f>
        <v>201</v>
      </c>
      <c r="G66" s="32">
        <f t="shared" si="64"/>
        <v>231</v>
      </c>
      <c r="H66" s="32">
        <f t="shared" si="64"/>
        <v>229</v>
      </c>
      <c r="I66" s="3">
        <f t="shared" ref="I66" si="65">SUM(F66:H66)</f>
        <v>661</v>
      </c>
      <c r="J66" s="32">
        <f t="shared" ref="J66:L66" si="66">SUM(J68+J70+J72+J74)</f>
        <v>216</v>
      </c>
      <c r="K66" s="32">
        <f t="shared" si="66"/>
        <v>217</v>
      </c>
      <c r="L66" s="32">
        <f t="shared" si="66"/>
        <v>219</v>
      </c>
      <c r="M66" s="3">
        <f t="shared" ref="M66" si="67">SUM(J66:L66)</f>
        <v>652</v>
      </c>
      <c r="N66" s="3"/>
      <c r="O66" s="3"/>
      <c r="P66" s="3"/>
      <c r="Q66" s="3"/>
      <c r="R66" s="3">
        <f t="shared" ref="R66" si="68">Q66+M66+I66+E66</f>
        <v>2012</v>
      </c>
      <c r="S66" s="15">
        <f>R66/5099*100</f>
        <v>39.45871739556776</v>
      </c>
    </row>
    <row r="67" spans="1:19" ht="12" customHeight="1" x14ac:dyDescent="0.2">
      <c r="A67" s="5"/>
      <c r="B67" s="32"/>
      <c r="C67" s="32"/>
      <c r="D67" s="32"/>
      <c r="E67" s="3"/>
      <c r="F67" s="32"/>
      <c r="G67" s="32"/>
      <c r="H67" s="32"/>
      <c r="I67" s="3"/>
      <c r="J67" s="32"/>
      <c r="K67" s="32"/>
      <c r="L67" s="32"/>
      <c r="M67" s="3"/>
      <c r="N67" s="3"/>
      <c r="O67" s="3"/>
      <c r="P67" s="3"/>
      <c r="Q67" s="3"/>
      <c r="R67" s="3"/>
      <c r="S67" s="15"/>
    </row>
    <row r="68" spans="1:19" s="6" customFormat="1" x14ac:dyDescent="0.2">
      <c r="A68" s="27" t="s">
        <v>49</v>
      </c>
      <c r="B68" s="29">
        <v>86</v>
      </c>
      <c r="C68" s="29">
        <v>96</v>
      </c>
      <c r="D68" s="29">
        <v>79</v>
      </c>
      <c r="E68" s="32">
        <f t="shared" ref="E68" si="69">SUM(B68:D68)</f>
        <v>261</v>
      </c>
      <c r="F68" s="29">
        <v>73</v>
      </c>
      <c r="G68" s="29">
        <v>74</v>
      </c>
      <c r="H68" s="29">
        <v>90</v>
      </c>
      <c r="I68" s="32">
        <f t="shared" ref="I68" si="70">SUM(F68:H68)</f>
        <v>237</v>
      </c>
      <c r="J68" s="29">
        <v>72</v>
      </c>
      <c r="K68" s="29">
        <v>73</v>
      </c>
      <c r="L68" s="29">
        <v>70</v>
      </c>
      <c r="M68" s="32">
        <f t="shared" ref="M68" si="71">SUM(J68:L68)</f>
        <v>215</v>
      </c>
      <c r="N68" s="29"/>
      <c r="O68" s="29"/>
      <c r="P68" s="29"/>
      <c r="Q68" s="29"/>
      <c r="R68" s="32">
        <f t="shared" ref="R68" si="72">Q68+M68+I68+E68</f>
        <v>713</v>
      </c>
      <c r="S68" s="33"/>
    </row>
    <row r="69" spans="1:19" s="6" customFormat="1" x14ac:dyDescent="0.2">
      <c r="A69" s="1"/>
      <c r="B69" s="29"/>
      <c r="C69" s="29"/>
      <c r="D69" s="29"/>
      <c r="E69" s="3"/>
      <c r="F69" s="29"/>
      <c r="G69" s="29"/>
      <c r="H69" s="29"/>
      <c r="I69" s="3"/>
      <c r="J69" s="29"/>
      <c r="K69" s="29"/>
      <c r="L69" s="29"/>
      <c r="M69" s="3"/>
      <c r="N69" s="3"/>
      <c r="O69" s="3"/>
      <c r="P69" s="3"/>
      <c r="Q69" s="3"/>
      <c r="R69" s="3"/>
      <c r="S69" s="15"/>
    </row>
    <row r="70" spans="1:19" x14ac:dyDescent="0.2">
      <c r="A70" s="5" t="s">
        <v>50</v>
      </c>
      <c r="B70" s="2">
        <v>100</v>
      </c>
      <c r="C70" s="2">
        <v>80</v>
      </c>
      <c r="D70" s="2">
        <v>80</v>
      </c>
      <c r="E70" s="3">
        <f>SUM(B70:D70)</f>
        <v>260</v>
      </c>
      <c r="F70" s="2">
        <v>74</v>
      </c>
      <c r="G70" s="2">
        <v>102</v>
      </c>
      <c r="H70" s="2">
        <v>76</v>
      </c>
      <c r="I70" s="3">
        <f t="shared" ref="I70" si="73">SUM(F70:H70)</f>
        <v>252</v>
      </c>
      <c r="J70" s="2">
        <v>81</v>
      </c>
      <c r="K70" s="2">
        <v>80</v>
      </c>
      <c r="L70" s="2">
        <v>74</v>
      </c>
      <c r="M70" s="3">
        <f t="shared" ref="M70" si="74">SUM(J70:L70)</f>
        <v>235</v>
      </c>
      <c r="N70" s="3"/>
      <c r="O70" s="3"/>
      <c r="P70" s="3"/>
      <c r="Q70" s="3"/>
      <c r="R70" s="3">
        <f t="shared" ref="R70" si="75">Q70+M70+I70+E70</f>
        <v>747</v>
      </c>
      <c r="S70" s="16"/>
    </row>
    <row r="71" spans="1:19" x14ac:dyDescent="0.2">
      <c r="A71" s="5"/>
      <c r="B71" s="2"/>
      <c r="C71" s="2"/>
      <c r="D71" s="2"/>
      <c r="E71" s="3"/>
      <c r="F71" s="2"/>
      <c r="G71" s="2"/>
      <c r="H71" s="2"/>
      <c r="I71" s="3"/>
      <c r="J71" s="2"/>
      <c r="K71" s="2"/>
      <c r="L71" s="2"/>
      <c r="M71" s="3"/>
      <c r="N71" s="3"/>
      <c r="O71" s="3"/>
      <c r="P71" s="3"/>
      <c r="Q71" s="3"/>
      <c r="R71" s="3"/>
      <c r="S71" s="15"/>
    </row>
    <row r="72" spans="1:19" x14ac:dyDescent="0.2">
      <c r="A72" s="27" t="s">
        <v>51</v>
      </c>
      <c r="B72" s="29">
        <v>56</v>
      </c>
      <c r="C72" s="29">
        <v>50</v>
      </c>
      <c r="D72" s="29">
        <v>53</v>
      </c>
      <c r="E72" s="32">
        <f t="shared" ref="E72" si="76">SUM(B72:D72)</f>
        <v>159</v>
      </c>
      <c r="F72" s="29">
        <v>46</v>
      </c>
      <c r="G72" s="29">
        <v>45</v>
      </c>
      <c r="H72" s="29">
        <v>51</v>
      </c>
      <c r="I72" s="32">
        <f t="shared" ref="I72" si="77">SUM(F72:H72)</f>
        <v>142</v>
      </c>
      <c r="J72" s="29">
        <v>51</v>
      </c>
      <c r="K72" s="29">
        <v>51</v>
      </c>
      <c r="L72" s="29">
        <v>66</v>
      </c>
      <c r="M72" s="32">
        <f t="shared" ref="M72" si="78">SUM(J72:L72)</f>
        <v>168</v>
      </c>
      <c r="N72" s="29"/>
      <c r="O72" s="29"/>
      <c r="P72" s="29"/>
      <c r="Q72" s="29"/>
      <c r="R72" s="32">
        <f t="shared" ref="R72" si="79">Q72+M72+I72+E72</f>
        <v>469</v>
      </c>
      <c r="S72" s="33"/>
    </row>
    <row r="73" spans="1:19" x14ac:dyDescent="0.2">
      <c r="A73" s="1"/>
      <c r="B73" s="29"/>
      <c r="C73" s="29"/>
      <c r="D73" s="29"/>
      <c r="E73" s="3"/>
      <c r="F73" s="29"/>
      <c r="G73" s="29"/>
      <c r="H73" s="29"/>
      <c r="I73" s="3"/>
      <c r="J73" s="29"/>
      <c r="K73" s="29"/>
      <c r="L73" s="29"/>
      <c r="M73" s="3"/>
      <c r="N73" s="3"/>
      <c r="O73" s="3"/>
      <c r="P73" s="3"/>
      <c r="Q73" s="3"/>
      <c r="R73" s="3"/>
      <c r="S73" s="15"/>
    </row>
    <row r="74" spans="1:19" s="31" customFormat="1" x14ac:dyDescent="0.2">
      <c r="A74" s="27" t="s">
        <v>66</v>
      </c>
      <c r="B74" s="2">
        <v>5</v>
      </c>
      <c r="C74" s="2">
        <v>6</v>
      </c>
      <c r="D74" s="2">
        <v>8</v>
      </c>
      <c r="E74" s="3">
        <f>SUM(B74:D74)</f>
        <v>19</v>
      </c>
      <c r="F74" s="2">
        <v>8</v>
      </c>
      <c r="G74" s="2">
        <v>10</v>
      </c>
      <c r="H74" s="2">
        <v>12</v>
      </c>
      <c r="I74" s="3">
        <f t="shared" ref="I74" si="80">SUM(F74:H74)</f>
        <v>30</v>
      </c>
      <c r="J74" s="2">
        <v>12</v>
      </c>
      <c r="K74" s="2">
        <v>13</v>
      </c>
      <c r="L74" s="2">
        <v>9</v>
      </c>
      <c r="M74" s="3">
        <f t="shared" ref="M74" si="81">SUM(J74:L74)</f>
        <v>34</v>
      </c>
      <c r="N74" s="2"/>
      <c r="O74" s="2"/>
      <c r="P74" s="2"/>
      <c r="Q74" s="3"/>
      <c r="R74" s="3">
        <f t="shared" ref="R74" si="82">Q74+M74+I74+E74</f>
        <v>83</v>
      </c>
      <c r="S74" s="16"/>
    </row>
    <row r="75" spans="1:19" s="6" customFormat="1" x14ac:dyDescent="0.2">
      <c r="A75" s="5"/>
      <c r="B75" s="2"/>
      <c r="C75" s="2"/>
      <c r="D75" s="2"/>
      <c r="E75" s="3"/>
      <c r="F75" s="2"/>
      <c r="G75" s="2"/>
      <c r="H75" s="2"/>
      <c r="I75" s="3"/>
      <c r="J75" s="2"/>
      <c r="K75" s="2"/>
      <c r="L75" s="2"/>
      <c r="M75" s="3"/>
      <c r="N75" s="2"/>
      <c r="O75" s="2"/>
      <c r="P75" s="2"/>
      <c r="Q75" s="3"/>
      <c r="R75" s="3"/>
      <c r="S75" s="15"/>
    </row>
    <row r="76" spans="1:19" x14ac:dyDescent="0.2">
      <c r="A76" s="28" t="s">
        <v>38</v>
      </c>
      <c r="B76" s="32">
        <f>SUM(B78)</f>
        <v>9</v>
      </c>
      <c r="C76" s="32">
        <f>SUM(C78)</f>
        <v>15</v>
      </c>
      <c r="D76" s="32">
        <f>SUM(D78)</f>
        <v>15</v>
      </c>
      <c r="E76" s="3">
        <f t="shared" ref="E76" si="83">SUM(B76:D76)</f>
        <v>39</v>
      </c>
      <c r="F76" s="32">
        <f>SUM(F78)</f>
        <v>4</v>
      </c>
      <c r="G76" s="32">
        <f>SUM(G78)</f>
        <v>16</v>
      </c>
      <c r="H76" s="32">
        <f>SUM(H78)</f>
        <v>15</v>
      </c>
      <c r="I76" s="3">
        <f t="shared" ref="I76" si="84">SUM(F76:H76)</f>
        <v>35</v>
      </c>
      <c r="J76" s="32">
        <f>SUM(J78)</f>
        <v>14</v>
      </c>
      <c r="K76" s="32">
        <f>SUM(K78)</f>
        <v>20</v>
      </c>
      <c r="L76" s="32">
        <f>SUM(L78)</f>
        <v>25</v>
      </c>
      <c r="M76" s="3">
        <f t="shared" ref="M76" si="85">SUM(J76:L76)</f>
        <v>59</v>
      </c>
      <c r="N76" s="32"/>
      <c r="O76" s="32"/>
      <c r="P76" s="32"/>
      <c r="Q76" s="32"/>
      <c r="R76" s="3">
        <f t="shared" ref="R76" si="86">Q76+M76+I76+E76</f>
        <v>133</v>
      </c>
      <c r="S76" s="15">
        <f>R76/5099*100</f>
        <v>2.6083545793292804</v>
      </c>
    </row>
    <row r="77" spans="1:19" x14ac:dyDescent="0.2">
      <c r="A77" s="5"/>
      <c r="B77" s="32"/>
      <c r="C77" s="32"/>
      <c r="D77" s="32"/>
      <c r="E77" s="3"/>
      <c r="F77" s="32"/>
      <c r="G77" s="32"/>
      <c r="H77" s="32"/>
      <c r="I77" s="3"/>
      <c r="J77" s="32"/>
      <c r="K77" s="32"/>
      <c r="L77" s="32"/>
      <c r="M77" s="3"/>
      <c r="N77" s="32"/>
      <c r="O77" s="32"/>
      <c r="P77" s="32"/>
      <c r="Q77" s="3"/>
      <c r="R77" s="3"/>
      <c r="S77" s="15"/>
    </row>
    <row r="78" spans="1:19" s="31" customFormat="1" x14ac:dyDescent="0.2">
      <c r="A78" s="5" t="s">
        <v>69</v>
      </c>
      <c r="B78" s="2">
        <v>9</v>
      </c>
      <c r="C78" s="2">
        <v>15</v>
      </c>
      <c r="D78" s="2">
        <v>15</v>
      </c>
      <c r="E78" s="3">
        <f t="shared" ref="E78" si="87">SUM(B78:D78)</f>
        <v>39</v>
      </c>
      <c r="F78" s="2">
        <v>4</v>
      </c>
      <c r="G78" s="2">
        <v>16</v>
      </c>
      <c r="H78" s="2">
        <v>15</v>
      </c>
      <c r="I78" s="3">
        <f t="shared" ref="I78" si="88">SUM(F78:H78)</f>
        <v>35</v>
      </c>
      <c r="J78" s="2">
        <v>14</v>
      </c>
      <c r="K78" s="2">
        <v>20</v>
      </c>
      <c r="L78" s="2">
        <v>25</v>
      </c>
      <c r="M78" s="3">
        <f t="shared" ref="M78" si="89">SUM(J78:L78)</f>
        <v>59</v>
      </c>
      <c r="N78" s="2"/>
      <c r="O78" s="2"/>
      <c r="P78" s="2"/>
      <c r="Q78" s="3"/>
      <c r="R78" s="3"/>
      <c r="S78" s="15"/>
    </row>
    <row r="79" spans="1:19" s="6" customFormat="1" x14ac:dyDescent="0.2">
      <c r="A79" s="1"/>
      <c r="B79" s="29"/>
      <c r="C79" s="29"/>
      <c r="D79" s="29"/>
      <c r="E79" s="3"/>
      <c r="F79" s="29"/>
      <c r="G79" s="29"/>
      <c r="H79" s="29"/>
      <c r="I79" s="3"/>
      <c r="J79" s="29"/>
      <c r="K79" s="29"/>
      <c r="L79" s="29"/>
      <c r="M79" s="3"/>
      <c r="N79" s="3"/>
      <c r="O79" s="3"/>
      <c r="P79" s="3"/>
      <c r="Q79" s="3"/>
      <c r="R79" s="3"/>
      <c r="S79" s="15"/>
    </row>
    <row r="80" spans="1:19" x14ac:dyDescent="0.2">
      <c r="A80" s="49" t="s">
        <v>39</v>
      </c>
      <c r="B80" s="55">
        <f>SUM(B4+B8+B12+B16+B22+B26+B30+B44+B48+B62+B66+B76)</f>
        <v>469</v>
      </c>
      <c r="C80" s="55">
        <f>SUM(C4+C8+C12+C16+C22+C26+C30+C44+C48+C62+C66+C76)</f>
        <v>457</v>
      </c>
      <c r="D80" s="55">
        <f>SUM(D4+D8+D12+D16+D22+D26+D30+D44+D48+D62+D66+D76)</f>
        <v>456</v>
      </c>
      <c r="E80" s="51">
        <f>SUM(B80:D80)</f>
        <v>1382</v>
      </c>
      <c r="F80" s="55">
        <f>SUM(F4+F8+F12+F16+F22+F26+F30+F44+F48+F62+F66+F76)</f>
        <v>421</v>
      </c>
      <c r="G80" s="55">
        <f>SUM(G4+G8+G12+G16+G22+G26+G30+G44+G48+G62+G66+G76)</f>
        <v>440</v>
      </c>
      <c r="H80" s="55">
        <f>SUM(H4+H8+H12+H16+H22+H26+H30+H44+H48+H62+H66+H76)</f>
        <v>440</v>
      </c>
      <c r="I80" s="51">
        <f>SUM(F80:H80)</f>
        <v>1301</v>
      </c>
      <c r="J80" s="55">
        <f>SUM(J4+J8+J12+J16+J22+J26+J30+J44+J48+J62+J66+J76)</f>
        <v>431</v>
      </c>
      <c r="K80" s="55">
        <f>SUM(K4+K8+K12+K16+K22+K26+K30+K44+K48+K62+K66+K76)</f>
        <v>425</v>
      </c>
      <c r="L80" s="55">
        <f>SUM(L4+L8+L12+L16+L22+L26+L30+L44+L48+L62+L66+L76)</f>
        <v>431</v>
      </c>
      <c r="M80" s="51">
        <f>SUM(J80:L80)</f>
        <v>1287</v>
      </c>
      <c r="N80" s="55">
        <f>SUM(N4+N12+N42+N44)</f>
        <v>97</v>
      </c>
      <c r="O80" s="55">
        <f>SUM(O4+O12+O42+O44)</f>
        <v>76</v>
      </c>
      <c r="P80" s="55">
        <f>SUM(P4+P12+P42+P44)</f>
        <v>71</v>
      </c>
      <c r="Q80" s="51">
        <f>SUM(N80:P80)</f>
        <v>244</v>
      </c>
      <c r="R80" s="51">
        <f>SUM(E80+I80+M80+Q80)</f>
        <v>4214</v>
      </c>
      <c r="S80" s="16">
        <f>R80/5099*100</f>
        <v>82.643655618748781</v>
      </c>
    </row>
    <row r="81" spans="1:19" x14ac:dyDescent="0.2">
      <c r="A81" s="5"/>
      <c r="B81" s="2"/>
      <c r="C81" s="2"/>
      <c r="D81" s="2"/>
      <c r="E81" s="3"/>
      <c r="F81" s="2"/>
      <c r="G81" s="2"/>
      <c r="H81" s="2"/>
      <c r="I81" s="3"/>
      <c r="J81" s="2"/>
      <c r="K81" s="2"/>
      <c r="L81" s="2"/>
      <c r="M81" s="3"/>
      <c r="N81" s="2"/>
      <c r="O81" s="2"/>
      <c r="P81" s="2"/>
      <c r="Q81" s="3"/>
      <c r="R81" s="3"/>
      <c r="S81" s="15"/>
    </row>
    <row r="82" spans="1:19" x14ac:dyDescent="0.2">
      <c r="A82" s="54" t="s">
        <v>54</v>
      </c>
      <c r="B82" s="55"/>
      <c r="C82" s="55"/>
      <c r="D82" s="55"/>
      <c r="E82" s="51"/>
      <c r="F82" s="55"/>
      <c r="G82" s="55"/>
      <c r="H82" s="55"/>
      <c r="I82" s="51"/>
      <c r="J82" s="55"/>
      <c r="K82" s="55"/>
      <c r="L82" s="55"/>
      <c r="M82" s="51"/>
      <c r="N82" s="56">
        <f t="shared" ref="N82:P82" si="90">N84</f>
        <v>197</v>
      </c>
      <c r="O82" s="56">
        <f t="shared" si="90"/>
        <v>178</v>
      </c>
      <c r="P82" s="56">
        <f t="shared" si="90"/>
        <v>144</v>
      </c>
      <c r="Q82" s="51">
        <f t="shared" ref="Q82" si="91">SUM(N82:P82)</f>
        <v>519</v>
      </c>
      <c r="R82" s="51">
        <f t="shared" ref="R82" si="92">Q82+M82+I82+E82</f>
        <v>519</v>
      </c>
      <c r="S82" s="57">
        <f>R82/5099*100</f>
        <v>10.178466365954108</v>
      </c>
    </row>
    <row r="83" spans="1:19" x14ac:dyDescent="0.2">
      <c r="A83" s="5"/>
      <c r="B83" s="2"/>
      <c r="C83" s="2"/>
      <c r="D83" s="2"/>
      <c r="E83" s="3"/>
      <c r="F83" s="2"/>
      <c r="G83" s="2"/>
      <c r="H83" s="2"/>
      <c r="I83" s="3"/>
      <c r="J83" s="2"/>
      <c r="K83" s="2"/>
      <c r="L83" s="2"/>
      <c r="M83" s="3"/>
      <c r="N83" s="32"/>
      <c r="O83" s="32"/>
      <c r="P83" s="32"/>
      <c r="Q83" s="3"/>
      <c r="R83" s="3"/>
      <c r="S83" s="15"/>
    </row>
    <row r="84" spans="1:19" x14ac:dyDescent="0.2">
      <c r="A84" s="37" t="s">
        <v>52</v>
      </c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47">
        <v>197</v>
      </c>
      <c r="O84" s="47">
        <v>178</v>
      </c>
      <c r="P84" s="47">
        <v>144</v>
      </c>
      <c r="Q84" s="36">
        <f>SUM(N84:P84)</f>
        <v>519</v>
      </c>
      <c r="R84" s="36"/>
      <c r="S84" s="38"/>
    </row>
    <row r="85" spans="1:19" x14ac:dyDescent="0.2">
      <c r="A85" s="5"/>
      <c r="B85" s="2"/>
      <c r="C85" s="2"/>
      <c r="D85" s="2"/>
      <c r="E85" s="3"/>
      <c r="F85" s="2"/>
      <c r="G85" s="2"/>
      <c r="H85" s="2"/>
      <c r="I85" s="3"/>
      <c r="J85" s="2"/>
      <c r="K85" s="2"/>
      <c r="L85" s="2"/>
      <c r="M85" s="3"/>
      <c r="N85" s="2"/>
      <c r="O85" s="2"/>
      <c r="P85" s="2"/>
      <c r="Q85" s="3"/>
      <c r="R85" s="3"/>
      <c r="S85" s="15"/>
    </row>
    <row r="86" spans="1:19" x14ac:dyDescent="0.2">
      <c r="A86" s="24" t="s">
        <v>53</v>
      </c>
      <c r="B86" s="23">
        <f>SUM(B88+B90)</f>
        <v>4</v>
      </c>
      <c r="C86" s="23">
        <f>SUM(C88+C90)</f>
        <v>2</v>
      </c>
      <c r="D86" s="23">
        <f>SUM(D88+D90)</f>
        <v>7</v>
      </c>
      <c r="E86" s="23">
        <f>SUM(B86:D86)</f>
        <v>13</v>
      </c>
      <c r="F86" s="23">
        <f>SUM(F88+F90)</f>
        <v>10</v>
      </c>
      <c r="G86" s="23">
        <f>SUM(G88+G90)</f>
        <v>13</v>
      </c>
      <c r="H86" s="23">
        <f>SUM(H88+H90)</f>
        <v>5</v>
      </c>
      <c r="I86" s="23">
        <f>SUM(F86:H86)</f>
        <v>28</v>
      </c>
      <c r="J86" s="23">
        <f>SUM(J88+J90)</f>
        <v>19</v>
      </c>
      <c r="K86" s="23">
        <f>SUM(K88+K90)</f>
        <v>18</v>
      </c>
      <c r="L86" s="23">
        <f>SUM(L88+L90)</f>
        <v>12</v>
      </c>
      <c r="M86" s="23">
        <f>SUM(J86:L86)</f>
        <v>49</v>
      </c>
      <c r="N86" s="23"/>
      <c r="O86" s="23"/>
      <c r="P86" s="23"/>
      <c r="Q86" s="3"/>
      <c r="R86" s="23">
        <f>SUM(E86+I86+M86)</f>
        <v>90</v>
      </c>
      <c r="S86" s="15">
        <f>R86/5099*100</f>
        <v>1.7650519709747008</v>
      </c>
    </row>
    <row r="87" spans="1:19" x14ac:dyDescent="0.2">
      <c r="A87" s="22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3"/>
      <c r="R87" s="23"/>
      <c r="S87" s="17"/>
    </row>
    <row r="88" spans="1:19" s="6" customFormat="1" x14ac:dyDescent="0.2">
      <c r="A88" s="22" t="s">
        <v>40</v>
      </c>
      <c r="B88" s="25">
        <v>4</v>
      </c>
      <c r="C88" s="25">
        <v>2</v>
      </c>
      <c r="D88" s="25">
        <v>3</v>
      </c>
      <c r="E88" s="23">
        <f>SUM(B88:D88)</f>
        <v>9</v>
      </c>
      <c r="F88" s="25">
        <v>3</v>
      </c>
      <c r="G88" s="25">
        <v>7</v>
      </c>
      <c r="H88" s="25">
        <v>1</v>
      </c>
      <c r="I88" s="23">
        <f>SUM(F88:H88)</f>
        <v>11</v>
      </c>
      <c r="J88" s="25">
        <v>11</v>
      </c>
      <c r="K88" s="25">
        <v>8</v>
      </c>
      <c r="L88" s="25">
        <v>5</v>
      </c>
      <c r="M88" s="23">
        <f>SUM(J88:L88)</f>
        <v>24</v>
      </c>
      <c r="N88" s="25"/>
      <c r="O88" s="25"/>
      <c r="P88" s="25"/>
      <c r="Q88" s="3"/>
      <c r="R88" s="23">
        <f>SUM(E88+I88+M88)</f>
        <v>44</v>
      </c>
      <c r="S88" s="17"/>
    </row>
    <row r="89" spans="1:19" x14ac:dyDescent="0.2">
      <c r="A89" s="22"/>
      <c r="B89" s="25"/>
      <c r="C89" s="25"/>
      <c r="D89" s="25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3"/>
      <c r="R89" s="23"/>
      <c r="S89" s="17"/>
    </row>
    <row r="90" spans="1:19" x14ac:dyDescent="0.2">
      <c r="A90" s="27" t="s">
        <v>67</v>
      </c>
      <c r="B90" s="29">
        <v>0</v>
      </c>
      <c r="C90" s="29">
        <v>0</v>
      </c>
      <c r="D90" s="29">
        <v>4</v>
      </c>
      <c r="E90" s="23">
        <f>SUM(B90:D90)</f>
        <v>4</v>
      </c>
      <c r="F90" s="29">
        <v>7</v>
      </c>
      <c r="G90" s="29">
        <v>6</v>
      </c>
      <c r="H90" s="29">
        <v>4</v>
      </c>
      <c r="I90" s="23">
        <f>SUM(F90:H90)</f>
        <v>17</v>
      </c>
      <c r="J90" s="29">
        <v>8</v>
      </c>
      <c r="K90" s="29">
        <v>10</v>
      </c>
      <c r="L90" s="29">
        <v>7</v>
      </c>
      <c r="M90" s="23">
        <f>SUM(J90:L90)</f>
        <v>25</v>
      </c>
      <c r="N90" s="36"/>
      <c r="O90" s="36"/>
      <c r="P90" s="36"/>
      <c r="Q90" s="36"/>
      <c r="R90" s="3">
        <f>SUM(E90+I90+M90)</f>
        <v>46</v>
      </c>
      <c r="S90" s="17"/>
    </row>
    <row r="91" spans="1:19" x14ac:dyDescent="0.2">
      <c r="A91" s="5"/>
      <c r="B91" s="2"/>
      <c r="C91" s="2"/>
      <c r="D91" s="2"/>
      <c r="E91" s="3"/>
      <c r="F91" s="2"/>
      <c r="G91" s="2"/>
      <c r="H91" s="2"/>
      <c r="I91" s="3"/>
      <c r="J91" s="2"/>
      <c r="K91" s="2"/>
      <c r="L91" s="2"/>
      <c r="M91" s="3"/>
      <c r="N91" s="32"/>
      <c r="O91" s="32"/>
      <c r="P91" s="32"/>
      <c r="Q91" s="3"/>
      <c r="R91" s="3"/>
      <c r="S91" s="15"/>
    </row>
    <row r="92" spans="1:19" s="39" customFormat="1" x14ac:dyDescent="0.2">
      <c r="A92" s="1" t="s">
        <v>41</v>
      </c>
      <c r="B92" s="32">
        <f>SUM(B94:B96)</f>
        <v>16</v>
      </c>
      <c r="C92" s="32">
        <f>SUM(C94:C96)</f>
        <v>14</v>
      </c>
      <c r="D92" s="32">
        <f>SUM(D94:D96)</f>
        <v>19</v>
      </c>
      <c r="E92" s="3">
        <f>SUM(B92:D92)</f>
        <v>49</v>
      </c>
      <c r="F92" s="32">
        <f>SUM(F94+F96)</f>
        <v>12</v>
      </c>
      <c r="G92" s="32">
        <f>SUM(G94+G96)</f>
        <v>14</v>
      </c>
      <c r="H92" s="32">
        <f>SUM(H94+H96)</f>
        <v>5</v>
      </c>
      <c r="I92" s="3">
        <f>SUM(F92:H92)</f>
        <v>31</v>
      </c>
      <c r="J92" s="32">
        <f>SUM(J94+J96)</f>
        <v>8</v>
      </c>
      <c r="K92" s="32">
        <f>SUM(K94+K96)</f>
        <v>11</v>
      </c>
      <c r="L92" s="32">
        <f>SUM(L94+L96)</f>
        <v>1</v>
      </c>
      <c r="M92" s="3">
        <f>SUM(J92:L92)</f>
        <v>20</v>
      </c>
      <c r="N92" s="35"/>
      <c r="O92" s="35"/>
      <c r="P92" s="35"/>
      <c r="Q92" s="36"/>
      <c r="R92" s="23">
        <f>SUM(E92+I92+M92)</f>
        <v>100</v>
      </c>
      <c r="S92" s="15">
        <f>R92/5099*100</f>
        <v>1.9611688566385566</v>
      </c>
    </row>
    <row r="93" spans="1:19" s="41" customFormat="1" x14ac:dyDescent="0.2">
      <c r="A93" s="5"/>
      <c r="B93" s="2"/>
      <c r="C93" s="2"/>
      <c r="D93" s="2"/>
      <c r="E93" s="3"/>
      <c r="F93" s="2"/>
      <c r="G93" s="2"/>
      <c r="H93" s="2"/>
      <c r="I93" s="3"/>
      <c r="J93" s="2"/>
      <c r="K93" s="2"/>
      <c r="L93" s="2"/>
      <c r="M93" s="3"/>
      <c r="N93" s="35"/>
      <c r="O93" s="35"/>
      <c r="P93" s="35"/>
      <c r="Q93" s="36"/>
      <c r="R93" s="3"/>
      <c r="S93" s="17"/>
    </row>
    <row r="94" spans="1:19" x14ac:dyDescent="0.2">
      <c r="A94" s="5" t="s">
        <v>75</v>
      </c>
      <c r="B94" s="2">
        <v>9</v>
      </c>
      <c r="C94" s="2">
        <v>11</v>
      </c>
      <c r="D94" s="2">
        <v>18</v>
      </c>
      <c r="E94" s="3">
        <f>SUM(B94:D94)</f>
        <v>38</v>
      </c>
      <c r="F94" s="2">
        <v>9</v>
      </c>
      <c r="G94" s="2">
        <v>13</v>
      </c>
      <c r="H94" s="2">
        <v>4</v>
      </c>
      <c r="I94" s="3">
        <f>SUM(F94:H94)</f>
        <v>26</v>
      </c>
      <c r="J94" s="2">
        <v>6</v>
      </c>
      <c r="K94" s="2">
        <v>7</v>
      </c>
      <c r="L94" s="2">
        <v>0</v>
      </c>
      <c r="M94" s="3">
        <f>SUM(J94:L94)</f>
        <v>13</v>
      </c>
      <c r="N94" s="35">
        <v>10</v>
      </c>
      <c r="O94" s="35"/>
      <c r="P94" s="35"/>
      <c r="Q94" s="36">
        <f>SUM(N94:P94)</f>
        <v>10</v>
      </c>
      <c r="R94" s="3">
        <f>SUM(E94+I94+M94+Q94)</f>
        <v>87</v>
      </c>
      <c r="S94" s="17"/>
    </row>
    <row r="95" spans="1:19" x14ac:dyDescent="0.2">
      <c r="A95" s="5" t="s">
        <v>71</v>
      </c>
      <c r="B95" s="2">
        <v>3</v>
      </c>
      <c r="C95" s="2">
        <v>3</v>
      </c>
      <c r="D95" s="2"/>
      <c r="E95" s="3">
        <f>SUM(B95:D95)</f>
        <v>6</v>
      </c>
      <c r="F95" s="2"/>
      <c r="G95" s="2"/>
      <c r="H95" s="2"/>
      <c r="I95" s="3"/>
      <c r="J95" s="2"/>
      <c r="K95" s="2"/>
      <c r="L95" s="2"/>
      <c r="M95" s="3">
        <f>SUM(E95+I95)</f>
        <v>6</v>
      </c>
      <c r="N95" s="35"/>
      <c r="O95" s="35"/>
      <c r="P95" s="35"/>
      <c r="Q95" s="36"/>
      <c r="R95" s="3"/>
      <c r="S95" s="17"/>
    </row>
    <row r="96" spans="1:19" x14ac:dyDescent="0.2">
      <c r="A96" s="5" t="s">
        <v>42</v>
      </c>
      <c r="B96" s="29">
        <v>4</v>
      </c>
      <c r="C96" s="29">
        <v>0</v>
      </c>
      <c r="D96" s="29">
        <v>1</v>
      </c>
      <c r="E96" s="3">
        <f>SUM(B96:D96)</f>
        <v>5</v>
      </c>
      <c r="F96" s="29">
        <v>3</v>
      </c>
      <c r="G96" s="29">
        <v>1</v>
      </c>
      <c r="H96" s="29">
        <v>1</v>
      </c>
      <c r="I96" s="3">
        <f>SUM(F96:H96)</f>
        <v>5</v>
      </c>
      <c r="J96" s="29">
        <v>2</v>
      </c>
      <c r="K96" s="29">
        <v>4</v>
      </c>
      <c r="L96" s="29">
        <v>1</v>
      </c>
      <c r="M96" s="3">
        <f>SUM(J96:L96)</f>
        <v>7</v>
      </c>
      <c r="N96" s="1"/>
      <c r="O96" s="1"/>
      <c r="P96" s="1"/>
      <c r="Q96" s="3"/>
      <c r="R96" s="3">
        <f>SUM(E96+I96+M96)</f>
        <v>17</v>
      </c>
      <c r="S96" s="17"/>
    </row>
    <row r="97" spans="1:19" x14ac:dyDescent="0.2">
      <c r="A97" s="5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2"/>
      <c r="O97" s="2"/>
      <c r="P97" s="2"/>
      <c r="Q97" s="3"/>
      <c r="R97" s="3"/>
      <c r="S97" s="17"/>
    </row>
    <row r="98" spans="1:19" x14ac:dyDescent="0.2">
      <c r="A98" s="49" t="s">
        <v>43</v>
      </c>
      <c r="B98" s="50">
        <f>SUM(B80+B86+B92)</f>
        <v>489</v>
      </c>
      <c r="C98" s="50">
        <f>SUM(C80+C86+C92)</f>
        <v>473</v>
      </c>
      <c r="D98" s="50">
        <f>SUM(D80+D86+D92)</f>
        <v>482</v>
      </c>
      <c r="E98" s="51">
        <f>SUM(B98:D98)</f>
        <v>1444</v>
      </c>
      <c r="F98" s="50">
        <f>SUM(F80+F86+F92)</f>
        <v>443</v>
      </c>
      <c r="G98" s="50">
        <f>SUM(G80+G86+G92)</f>
        <v>467</v>
      </c>
      <c r="H98" s="50">
        <f>SUM(H80+H86+H92)</f>
        <v>450</v>
      </c>
      <c r="I98" s="51">
        <f>SUM(F98:H98)</f>
        <v>1360</v>
      </c>
      <c r="J98" s="50">
        <f>SUM(J80+J86+J92)</f>
        <v>458</v>
      </c>
      <c r="K98" s="50">
        <f>SUM(K80+K86+K92)</f>
        <v>454</v>
      </c>
      <c r="L98" s="50">
        <f>SUM(L80+L86+L92)</f>
        <v>444</v>
      </c>
      <c r="M98" s="51">
        <f>SUM(J98:L98)</f>
        <v>1356</v>
      </c>
      <c r="N98" s="52">
        <f>SUM(N80+N82+N86+N92)</f>
        <v>294</v>
      </c>
      <c r="O98" s="52">
        <f>SUM(O80+O82+O86+O92)</f>
        <v>254</v>
      </c>
      <c r="P98" s="52">
        <f>SUM(P80+P82+P86+P92)</f>
        <v>215</v>
      </c>
      <c r="Q98" s="53">
        <f>SUM(Q80+Q82+Q86+Q92)</f>
        <v>763</v>
      </c>
      <c r="R98" s="51">
        <f>SUM(R80+R82+R86+R92)</f>
        <v>4923</v>
      </c>
      <c r="S98" s="57">
        <f>R98/5099*100</f>
        <v>96.54834281231615</v>
      </c>
    </row>
    <row r="99" spans="1:19" x14ac:dyDescent="0.2">
      <c r="A99" s="5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6"/>
      <c r="O99" s="36"/>
      <c r="P99" s="36"/>
      <c r="Q99" s="36"/>
      <c r="R99" s="3"/>
      <c r="S99" s="17"/>
    </row>
    <row r="100" spans="1:19" x14ac:dyDescent="0.2">
      <c r="A100" s="44" t="s">
        <v>74</v>
      </c>
      <c r="B100" s="35"/>
      <c r="C100" s="35"/>
      <c r="D100" s="35"/>
      <c r="E100" s="35"/>
      <c r="F100" s="35"/>
      <c r="G100" s="35"/>
      <c r="H100" s="35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45"/>
    </row>
    <row r="101" spans="1:19" x14ac:dyDescent="0.2">
      <c r="A101" s="40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45"/>
    </row>
    <row r="102" spans="1:19" x14ac:dyDescent="0.2">
      <c r="A102" s="9" t="s">
        <v>37</v>
      </c>
      <c r="B102" s="2"/>
      <c r="C102" s="2"/>
      <c r="D102" s="2"/>
      <c r="E102" s="3"/>
      <c r="F102" s="2"/>
      <c r="G102" s="2"/>
      <c r="H102" s="2"/>
      <c r="I102" s="3"/>
      <c r="J102" s="2"/>
      <c r="K102" s="2"/>
      <c r="L102" s="2"/>
      <c r="M102" s="3"/>
      <c r="N102" s="2"/>
      <c r="O102" s="2"/>
      <c r="P102" s="2"/>
      <c r="Q102" s="3"/>
      <c r="R102" s="3"/>
      <c r="S102" s="14"/>
    </row>
    <row r="103" spans="1:19" x14ac:dyDescent="0.2">
      <c r="A103" s="28" t="s">
        <v>44</v>
      </c>
      <c r="B103" s="1"/>
      <c r="C103" s="1"/>
      <c r="D103" s="1"/>
      <c r="E103" s="3"/>
      <c r="F103" s="2"/>
      <c r="G103" s="2"/>
      <c r="H103" s="2"/>
      <c r="I103" s="3"/>
      <c r="J103" s="2"/>
      <c r="K103" s="2">
        <f t="shared" ref="K103:L103" si="93">SUM(K104+K105+K106)</f>
        <v>9</v>
      </c>
      <c r="L103" s="2">
        <f t="shared" si="93"/>
        <v>21</v>
      </c>
      <c r="M103" s="32">
        <f>SUM(K103+L103)</f>
        <v>30</v>
      </c>
      <c r="N103" s="2">
        <f t="shared" ref="N103:Q103" si="94">SUM(N104+N105+N106)</f>
        <v>73</v>
      </c>
      <c r="O103" s="2">
        <f t="shared" si="94"/>
        <v>40</v>
      </c>
      <c r="P103" s="2">
        <f t="shared" si="94"/>
        <v>33</v>
      </c>
      <c r="Q103" s="32">
        <f t="shared" si="94"/>
        <v>146</v>
      </c>
      <c r="R103" s="32">
        <f>SUM(M103+Q103)</f>
        <v>176</v>
      </c>
      <c r="S103" s="15">
        <f>R103/5099*100</f>
        <v>3.4516571876838595</v>
      </c>
    </row>
    <row r="104" spans="1:19" x14ac:dyDescent="0.2">
      <c r="A104" s="5"/>
      <c r="B104" s="1" t="s">
        <v>57</v>
      </c>
      <c r="C104" s="1"/>
      <c r="D104" s="1"/>
      <c r="E104" s="3"/>
      <c r="F104" s="2"/>
      <c r="G104" s="2"/>
      <c r="H104" s="2"/>
      <c r="I104" s="3"/>
      <c r="J104" s="2"/>
      <c r="K104" s="2"/>
      <c r="L104" s="2"/>
      <c r="M104" s="3"/>
      <c r="N104" s="2"/>
      <c r="O104" s="2"/>
      <c r="P104" s="2"/>
      <c r="Q104" s="3"/>
      <c r="R104" s="3"/>
      <c r="S104" s="14"/>
    </row>
    <row r="105" spans="1:19" x14ac:dyDescent="0.2">
      <c r="A105" s="26"/>
      <c r="B105" s="1" t="s">
        <v>55</v>
      </c>
      <c r="C105" s="1"/>
      <c r="D105" s="1"/>
      <c r="E105" s="3"/>
      <c r="F105" s="10"/>
      <c r="G105" s="10"/>
      <c r="H105" s="10"/>
      <c r="I105" s="23"/>
      <c r="J105" s="10"/>
      <c r="K105" s="10">
        <v>9</v>
      </c>
      <c r="L105" s="10">
        <v>21</v>
      </c>
      <c r="M105" s="34">
        <v>29</v>
      </c>
      <c r="N105" s="10">
        <v>73</v>
      </c>
      <c r="O105" s="10">
        <v>40</v>
      </c>
      <c r="P105" s="10">
        <v>26</v>
      </c>
      <c r="Q105" s="3">
        <f>SUM(N105:P105)</f>
        <v>139</v>
      </c>
      <c r="R105" s="3"/>
      <c r="S105" s="14"/>
    </row>
    <row r="106" spans="1:19" x14ac:dyDescent="0.2">
      <c r="A106" s="9"/>
      <c r="B106" s="1" t="s">
        <v>56</v>
      </c>
      <c r="C106" s="5"/>
      <c r="D106" s="5"/>
      <c r="E106" s="3"/>
      <c r="F106" s="5"/>
      <c r="G106" s="5"/>
      <c r="H106" s="5"/>
      <c r="I106" s="3"/>
      <c r="J106" s="5"/>
      <c r="K106" s="10"/>
      <c r="L106" s="5"/>
      <c r="M106" s="3"/>
      <c r="N106" s="5"/>
      <c r="O106" s="5"/>
      <c r="P106" s="2">
        <v>7</v>
      </c>
      <c r="Q106" s="3">
        <v>7</v>
      </c>
      <c r="R106" s="3"/>
      <c r="S106" s="14"/>
    </row>
    <row r="107" spans="1:19" x14ac:dyDescent="0.2">
      <c r="A107" s="5"/>
      <c r="B107" s="7"/>
      <c r="C107" s="7"/>
      <c r="D107" s="7"/>
      <c r="E107" s="3"/>
      <c r="F107" s="7"/>
      <c r="G107" s="7"/>
      <c r="H107" s="7"/>
      <c r="I107" s="3"/>
      <c r="J107" s="7"/>
      <c r="K107" s="7"/>
      <c r="L107" s="7"/>
      <c r="M107" s="3"/>
      <c r="N107" s="8"/>
      <c r="O107" s="8"/>
      <c r="P107" s="8"/>
      <c r="Q107" s="3"/>
      <c r="R107" s="3"/>
      <c r="S107" s="14"/>
    </row>
    <row r="108" spans="1:19" ht="15.75" x14ac:dyDescent="0.25">
      <c r="A108" s="18" t="s">
        <v>68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20">
        <f>SUM(R98+R103)</f>
        <v>5099</v>
      </c>
      <c r="S108" s="58">
        <f>R108/5099*100</f>
        <v>100</v>
      </c>
    </row>
    <row r="109" spans="1:19" x14ac:dyDescent="0.2">
      <c r="A109" s="28"/>
      <c r="B109" s="48"/>
      <c r="C109" s="48"/>
      <c r="D109" s="48"/>
      <c r="E109" s="32"/>
      <c r="F109" s="48"/>
      <c r="G109" s="48"/>
      <c r="H109" s="48"/>
      <c r="I109" s="3"/>
      <c r="J109" s="7"/>
      <c r="K109" s="7"/>
      <c r="L109" s="7"/>
      <c r="M109" s="3"/>
      <c r="N109" s="43"/>
      <c r="O109" s="43"/>
      <c r="P109" s="43"/>
      <c r="Q109" s="36"/>
      <c r="R109" s="3"/>
      <c r="S109" s="14"/>
    </row>
    <row r="110" spans="1:19" s="41" customFormat="1" x14ac:dyDescent="0.2">
      <c r="A110" s="44"/>
      <c r="B110" s="35"/>
      <c r="C110" s="35"/>
      <c r="D110" s="35"/>
      <c r="E110" s="35"/>
      <c r="F110" s="35"/>
      <c r="G110" s="35"/>
      <c r="H110" s="35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45"/>
    </row>
    <row r="111" spans="1:19" s="41" customFormat="1" x14ac:dyDescent="0.2">
      <c r="A111" s="40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45"/>
    </row>
    <row r="112" spans="1:19" x14ac:dyDescent="0.2">
      <c r="A112" s="9"/>
      <c r="B112" s="2"/>
      <c r="C112" s="2"/>
      <c r="D112" s="2"/>
      <c r="E112" s="3"/>
      <c r="F112" s="2"/>
      <c r="G112" s="2"/>
      <c r="H112" s="2"/>
      <c r="I112" s="3"/>
      <c r="J112" s="2"/>
      <c r="K112" s="2"/>
      <c r="L112" s="2"/>
      <c r="M112" s="3"/>
      <c r="N112" s="2"/>
      <c r="O112" s="2"/>
      <c r="P112" s="2"/>
      <c r="Q112" s="3"/>
      <c r="R112" s="3"/>
      <c r="S112" s="14"/>
    </row>
    <row r="113" spans="1:19" x14ac:dyDescent="0.2">
      <c r="A113" s="28"/>
      <c r="B113" s="1"/>
      <c r="C113" s="1"/>
      <c r="D113" s="1"/>
      <c r="E113" s="3"/>
      <c r="F113" s="2"/>
      <c r="G113" s="2"/>
      <c r="H113" s="2"/>
      <c r="I113" s="3"/>
      <c r="J113" s="2"/>
      <c r="K113" s="2"/>
      <c r="L113" s="2"/>
      <c r="M113" s="32"/>
      <c r="N113" s="2"/>
      <c r="O113" s="2"/>
      <c r="P113" s="2"/>
      <c r="Q113" s="32"/>
      <c r="R113" s="32"/>
      <c r="S113" s="15"/>
    </row>
    <row r="114" spans="1:19" x14ac:dyDescent="0.2">
      <c r="A114" s="5"/>
      <c r="B114" s="1"/>
      <c r="C114" s="1"/>
      <c r="D114" s="1"/>
      <c r="E114" s="3"/>
      <c r="F114" s="2"/>
      <c r="G114" s="2"/>
      <c r="H114" s="2"/>
      <c r="I114" s="3"/>
      <c r="J114" s="2"/>
      <c r="K114" s="2"/>
      <c r="L114" s="2"/>
      <c r="M114" s="3"/>
      <c r="N114" s="2"/>
      <c r="O114" s="2"/>
      <c r="P114" s="2"/>
      <c r="Q114" s="3"/>
      <c r="R114" s="3"/>
      <c r="S114" s="14"/>
    </row>
    <row r="115" spans="1:19" x14ac:dyDescent="0.2">
      <c r="A115" s="26"/>
      <c r="B115" s="1"/>
      <c r="C115" s="1"/>
      <c r="D115" s="1"/>
      <c r="E115" s="3"/>
      <c r="F115" s="10"/>
      <c r="G115" s="10"/>
      <c r="H115" s="10"/>
      <c r="I115" s="23"/>
      <c r="J115" s="10"/>
      <c r="K115" s="10"/>
      <c r="L115" s="10"/>
      <c r="M115" s="34"/>
      <c r="N115" s="10"/>
      <c r="O115" s="10"/>
      <c r="P115" s="10"/>
      <c r="Q115" s="3"/>
      <c r="R115" s="3"/>
      <c r="S115" s="14"/>
    </row>
    <row r="116" spans="1:19" x14ac:dyDescent="0.2">
      <c r="A116" s="9"/>
      <c r="B116" s="1"/>
      <c r="C116" s="5"/>
      <c r="D116" s="5"/>
      <c r="E116" s="3"/>
      <c r="F116" s="5"/>
      <c r="G116" s="5"/>
      <c r="H116" s="5"/>
      <c r="I116" s="3"/>
      <c r="J116" s="5"/>
      <c r="K116" s="10"/>
      <c r="L116" s="5"/>
      <c r="M116" s="3"/>
      <c r="N116" s="5"/>
      <c r="O116" s="5"/>
      <c r="P116" s="5"/>
      <c r="Q116" s="3"/>
      <c r="R116" s="3"/>
      <c r="S116" s="14"/>
    </row>
    <row r="117" spans="1:19" x14ac:dyDescent="0.2">
      <c r="A117" s="9"/>
      <c r="B117" s="1"/>
      <c r="C117" s="1"/>
      <c r="D117" s="1"/>
      <c r="E117" s="3"/>
      <c r="F117" s="5"/>
      <c r="G117" s="5"/>
      <c r="H117" s="5"/>
      <c r="I117" s="3"/>
      <c r="J117" s="5"/>
      <c r="K117" s="5"/>
      <c r="L117" s="5"/>
      <c r="M117" s="3"/>
      <c r="N117" s="5"/>
      <c r="O117" s="5"/>
      <c r="P117" s="5"/>
      <c r="Q117" s="3"/>
      <c r="R117" s="3"/>
      <c r="S117" s="14"/>
    </row>
    <row r="118" spans="1:19" s="41" customFormat="1" x14ac:dyDescent="0.2">
      <c r="A118" s="44"/>
      <c r="B118" s="42"/>
      <c r="C118" s="42"/>
      <c r="D118" s="42"/>
      <c r="E118" s="36"/>
      <c r="F118" s="40"/>
      <c r="G118" s="40"/>
      <c r="H118" s="40"/>
      <c r="I118" s="36"/>
      <c r="J118" s="40"/>
      <c r="K118" s="42"/>
      <c r="L118" s="42"/>
      <c r="M118" s="36"/>
      <c r="N118" s="42"/>
      <c r="O118" s="42"/>
      <c r="P118" s="42"/>
      <c r="Q118" s="36"/>
      <c r="R118" s="36"/>
      <c r="S118" s="45"/>
    </row>
    <row r="119" spans="1:19" x14ac:dyDescent="0.2">
      <c r="A119" s="9"/>
      <c r="B119" s="1"/>
      <c r="C119" s="1"/>
      <c r="D119" s="1"/>
      <c r="E119" s="3"/>
      <c r="F119" s="5"/>
      <c r="G119" s="5"/>
      <c r="H119" s="5"/>
      <c r="I119" s="3"/>
      <c r="J119" s="5"/>
      <c r="K119" s="5"/>
      <c r="L119" s="5"/>
      <c r="M119" s="3"/>
      <c r="N119" s="5"/>
      <c r="O119" s="5"/>
      <c r="P119" s="5"/>
      <c r="Q119" s="3"/>
      <c r="R119" s="3"/>
      <c r="S119" s="14"/>
    </row>
    <row r="120" spans="1:19" x14ac:dyDescent="0.2">
      <c r="A120" s="9"/>
      <c r="B120" s="1"/>
      <c r="C120" s="1"/>
      <c r="D120" s="1"/>
      <c r="E120" s="3"/>
      <c r="F120" s="5"/>
      <c r="G120" s="5"/>
      <c r="H120" s="5"/>
      <c r="I120" s="3"/>
      <c r="J120" s="5"/>
      <c r="K120" s="5"/>
      <c r="L120" s="5"/>
      <c r="M120" s="3"/>
      <c r="N120" s="5"/>
      <c r="O120" s="5"/>
      <c r="P120" s="5"/>
      <c r="Q120" s="3"/>
      <c r="R120" s="3"/>
      <c r="S120" s="14"/>
    </row>
    <row r="121" spans="1:19" x14ac:dyDescent="0.2">
      <c r="A121" s="1"/>
      <c r="B121" s="1"/>
      <c r="C121" s="5"/>
      <c r="D121" s="5"/>
      <c r="E121" s="3"/>
      <c r="F121" s="5"/>
      <c r="G121" s="5"/>
      <c r="H121" s="5"/>
      <c r="I121" s="3"/>
      <c r="J121" s="5"/>
      <c r="K121" s="11"/>
      <c r="L121" s="5"/>
      <c r="M121" s="3"/>
      <c r="N121" s="5"/>
      <c r="O121" s="5"/>
      <c r="P121" s="5"/>
      <c r="Q121" s="3"/>
      <c r="R121" s="3"/>
      <c r="S121" s="14"/>
    </row>
    <row r="122" spans="1:19" ht="15.75" x14ac:dyDescent="0.25">
      <c r="A122" s="18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20"/>
      <c r="S122" s="15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96" orientation="landscape" r:id="rId1"/>
  <headerFooter alignWithMargins="0"/>
  <rowBreaks count="2" manualBreakCount="2">
    <brk id="35" max="17" man="1"/>
    <brk id="67" max="17" man="1"/>
  </rowBreaks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3</vt:i4>
      </vt:variant>
      <vt:variant>
        <vt:lpstr>Nimega vahemikud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Sheet1!Prindiala</vt:lpstr>
    </vt:vector>
  </TitlesOfParts>
  <Company>Viljandi Maavalitsus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 Schihalejev</dc:creator>
  <cp:lastModifiedBy>Aires Põder</cp:lastModifiedBy>
  <cp:lastPrinted>2014-09-18T10:39:28Z</cp:lastPrinted>
  <dcterms:created xsi:type="dcterms:W3CDTF">2008-09-19T10:07:22Z</dcterms:created>
  <dcterms:modified xsi:type="dcterms:W3CDTF">2016-09-22T13:12:07Z</dcterms:modified>
</cp:coreProperties>
</file>